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<sst xmlns="http://schemas.openxmlformats.org/spreadsheetml/2006/main" count="1104" uniqueCount="622">
  <si>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</si>
  <si>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</si>
  <si>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</si>
  <si>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</si>
  <si>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</si>
  <si>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</si>
  <si>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</si>
  <si>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</si>
  <si>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</si>
  <si>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</si>
  <si>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</si>
  <si>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</si>
  <si>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</si>
  <si>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</si>
  <si>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</si>
  <si>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</si>
  <si>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</si>
  <si>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</si>
  <si>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</si>
  <si>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</si>
  <si>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</si>
  <si>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</si>
  <si>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</si>
  <si>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</si>
  <si>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</si>
  <si>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</si>
  <si>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</si>
  <si>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</si>
  <si>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</si>
  <si>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</si>
  <si>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</si>
  <si>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</si>
  <si>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</si>
  <si>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</si>
  <si>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</si>
  <si>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</si>
  <si>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</si>
  <si>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</si>
  <si>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</si>
  <si>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</si>
  <si>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</si>
  <si>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</si>
  <si>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</si>
  <si>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</si>
  <si>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</si>
  <si>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</si>
  <si>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</si>
  <si>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</si>
  <si>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</si>
  <si>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</si>
  <si>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</si>
  <si>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</si>
  <si>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</si>
  <si>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</si>
  <si>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</si>
  <si>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</si>
  <si>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</si>
  <si>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</si>
  <si>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</si>
  <si>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</si>
  <si>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</si>
  <si>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</si>
  <si>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</si>
  <si>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</si>
  <si>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</si>
  <si>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</si>
  <si>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</si>
  <si>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</si>
  <si>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</si>
  <si>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</si>
  <si>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</si>
  <si>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</si>
  <si>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</si>
  <si>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</si>
  <si>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</si>
  <si>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</si>
  <si>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</si>
  <si>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</si>
  <si>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</si>
  <si>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</si>
  <si>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</si>
  <si>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</si>
  <si>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</si>
  <si>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</si>
  <si>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</si>
  <si>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</si>
  <si>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</si>
  <si>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</si>
  <si>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</si>
  <si>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</si>
  <si>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</si>
  <si>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</si>
  <si>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</si>
  <si>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</si>
  <si>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</si>
  <si>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</si>
  <si>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</si>
  <si>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</si>
  <si>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</si>
  <si>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</si>
  <si>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</si>
  <si>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</si>
  <si>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</si>
  <si>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</si>
  <si>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</si>
  <si>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</si>
  <si>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</si>
  <si>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</si>
  <si>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</si>
  <si>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</si>
  <si>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</si>
  <si>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</si>
  <si>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</si>
  <si>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</si>
  <si>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</si>
  <si>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</si>
  <si>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</si>
  <si>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</si>
  <si>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</si>
  <si>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</si>
  <si>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</si>
  <si>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</si>
  <si>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</si>
  <si>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</si>
  <si>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</si>
  <si>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</si>
  <si>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</si>
  <si>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</si>
  <si>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</si>
  <si>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</si>
  <si>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</si>
  <si>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</si>
  <si>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</si>
  <si>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</si>
  <si>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</si>
  <si>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</si>
  <si>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</si>
  <si>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</si>
  <si>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</si>
  <si>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</si>
  <si>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</si>
  <si>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</si>
  <si>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</si>
  <si>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</si>
  <si>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</si>
  <si>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</si>
  <si>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</si>
  <si>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</si>
  <si>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</si>
  <si>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</si>
  <si>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</si>
  <si>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</si>
  <si>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</si>
  <si>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</si>
  <si>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</si>
  <si>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</si>
  <si>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</si>
  <si>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</si>
  <si>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</si>
  <si>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</si>
  <si>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</si>
  <si>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</si>
  <si>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</si>
  <si>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</si>
  <si>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</si>
  <si>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</si>
  <si>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</si>
  <si>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</si>
  <si>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</si>
  <si>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</si>
  <si>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</si>
  <si>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</si>
  <si>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</si>
  <si>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</si>
  <si>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</si>
  <si>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</si>
  <si>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</si>
  <si>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</si>
  <si>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</si>
  <si>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</si>
  <si>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</si>
  <si>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</si>
  <si>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</si>
  <si>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</si>
  <si>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</si>
  <si>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</si>
  <si>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</si>
  <si>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</si>
  <si>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</si>
  <si>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</si>
  <si>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</si>
  <si>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</si>
  <si>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</si>
  <si>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</si>
  <si>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</si>
  <si>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</si>
  <si>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</si>
  <si>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</si>
  <si>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</si>
  <si>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</si>
  <si>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</si>
  <si>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</si>
  <si>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</si>
  <si>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</si>
  <si>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</si>
  <si>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</si>
  <si>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</si>
  <si>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</si>
  <si>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</si>
  <si>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</si>
  <si>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</si>
  <si>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</si>
  <si>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</si>
  <si>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</si>
  <si>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</si>
  <si>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</si>
  <si>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</si>
  <si>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</si>
  <si>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</si>
  <si>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</si>
  <si>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</si>
  <si>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</si>
  <si>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</si>
  <si>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</si>
  <si>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</si>
  <si>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</si>
  <si>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</si>
  <si>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</si>
  <si>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</si>
  <si>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</si>
  <si>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</si>
  <si>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</si>
  <si>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</si>
  <si>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</si>
  <si>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</si>
  <si>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</si>
  <si>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</si>
  <si>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</si>
  <si>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</si>
  <si>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</si>
  <si>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</si>
  <si>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</si>
  <si>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</si>
  <si>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</si>
  <si>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</si>
  <si>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</si>
  <si>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</si>
  <si>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</si>
  <si>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</si>
  <si>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</si>
  <si>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</si>
  <si>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</si>
  <si>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</si>
  <si>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</si>
  <si>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</si>
  <si>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</si>
  <si>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</si>
  <si>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</si>
  <si>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</si>
  <si>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</si>
  <si>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</si>
  <si>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</si>
  <si>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</si>
  <si>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</si>
  <si>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</si>
  <si>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</si>
  <si>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</si>
  <si>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</si>
  <si>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</si>
  <si>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</si>
  <si>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</si>
  <si>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</si>
  <si>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</si>
  <si>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</si>
  <si>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</si>
  <si>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</si>
  <si>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</si>
  <si>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</si>
  <si>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</si>
  <si>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</si>
  <si>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</si>
  <si>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</si>
  <si>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</si>
  <si>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</si>
  <si>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</si>
  <si>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</si>
  <si>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</si>
  <si>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</si>
  <si>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</si>
  <si>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</si>
  <si>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</si>
  <si>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</si>
  <si>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</si>
  <si>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</si>
  <si>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</si>
  <si>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</si>
  <si>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</si>
  <si>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</si>
  <si>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</si>
  <si>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</si>
  <si>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</si>
  <si>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</si>
  <si>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</si>
  <si>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</si>
  <si>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</si>
  <si>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</si>
  <si>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</si>
  <si>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</si>
  <si>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</si>
  <si>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</si>
  <si>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</si>
  <si>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</si>
  <si>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</si>
  <si>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</si>
  <si>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</si>
  <si>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</si>
  <si>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</si>
  <si>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</si>
  <si>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</si>
  <si>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</si>
  <si>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</si>
  <si>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</si>
  <si>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</si>
  <si>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</si>
  <si>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</si>
  <si>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</si>
  <si>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</si>
  <si>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</si>
  <si>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</si>
  <si>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</si>
  <si>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</si>
  <si>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</si>
  <si>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</si>
  <si>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</si>
  <si>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</si>
  <si>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</si>
  <si>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</si>
  <si>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</si>
  <si>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</si>
  <si>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</si>
  <si>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</si>
  <si>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</si>
  <si>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</si>
  <si>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</si>
  <si>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</si>
  <si>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</si>
  <si>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</si>
  <si>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</si>
  <si>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</si>
  <si>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</si>
  <si>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</si>
  <si>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</si>
  <si>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</si>
  <si>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</si>
  <si>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</si>
  <si>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</si>
  <si>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</si>
  <si>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</si>
  <si>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</si>
  <si>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</si>
  <si>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</si>
  <si>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</si>
  <si>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</si>
  <si>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</si>
  <si>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</si>
  <si>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</si>
  <si>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</si>
  <si>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</si>
  <si>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</si>
  <si>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</si>
  <si>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</si>
  <si>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</si>
  <si>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</si>
  <si>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</si>
  <si>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</si>
  <si>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</si>
  <si>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</si>
  <si>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</si>
  <si>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</si>
  <si>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</si>
  <si>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</si>
  <si>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</si>
  <si>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</si>
  <si>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</si>
  <si>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</si>
  <si>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</si>
  <si>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</si>
  <si>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</si>
  <si>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</si>
  <si>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</si>
  <si>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</si>
  <si>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</si>
  <si>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</si>
  <si>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</si>
  <si>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</si>
  <si>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</si>
  <si>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</si>
  <si>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</si>
  <si>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</si>
  <si>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</si>
  <si>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</si>
  <si>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</si>
  <si>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</si>
  <si>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</si>
  <si>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</si>
  <si>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</si>
  <si>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</si>
  <si>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</si>
  <si>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</si>
  <si>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</si>
  <si>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</si>
  <si>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</si>
  <si>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</si>
  <si>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</si>
  <si>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</si>
  <si>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</si>
  <si>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</si>
  <si>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</si>
  <si>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</si>
  <si>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</si>
  <si>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</si>
  <si>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</si>
  <si>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</si>
  <si>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</si>
  <si>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</si>
  <si>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</si>
  <si>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</si>
  <si>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</si>
  <si>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</si>
  <si>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</si>
  <si>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</si>
  <si>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</si>
  <si>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</si>
  <si>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</si>
  <si>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</si>
  <si>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</si>
  <si>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</si>
  <si>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</si>
  <si>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</si>
  <si>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</si>
  <si>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</si>
  <si>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</si>
  <si>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</si>
  <si>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</si>
  <si>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</si>
  <si>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</si>
  <si>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</si>
  <si>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</si>
  <si>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</si>
  <si>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</si>
  <si>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</si>
  <si>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</si>
  <si>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</si>
  <si>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</si>
  <si>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</si>
  <si>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</si>
  <si>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</si>
  <si>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</si>
  <si>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</si>
  <si>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</si>
  <si>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</si>
  <si>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</si>
  <si>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</si>
  <si>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</si>
  <si>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</si>
  <si>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</si>
  <si>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</si>
  <si>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</si>
  <si>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</si>
  <si>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</si>
  <si>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</si>
  <si>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</si>
  <si>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</si>
  <si>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</si>
  <si>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</si>
  <si>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</si>
  <si>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</si>
  <si>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</si>
  <si>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</si>
  <si>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</si>
  <si>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</si>
  <si>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</si>
  <si>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</si>
  <si>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</si>
  <si>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</si>
  <si>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</si>
  <si>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</si>
  <si>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</si>
  <si>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</si>
  <si>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</si>
  <si>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</si>
  <si>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</si>
  <si>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</si>
  <si>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</si>
  <si>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</si>
  <si>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</si>
  <si>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</si>
  <si>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</si>
  <si>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</si>
  <si>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</si>
  <si>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</si>
  <si>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</si>
  <si>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</si>
  <si>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</si>
  <si>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</si>
  <si>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</si>
  <si>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</si>
  <si>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</si>
  <si>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</si>
  <si>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</si>
  <si>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</si>
  <si>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</si>
  <si>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</si>
  <si>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</si>
  <si>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</si>
  <si>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</si>
  <si>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</si>
  <si>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</si>
  <si>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</si>
  <si>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</si>
  <si>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</si>
  <si>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</si>
  <si>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</si>
  <si>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</si>
  <si>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</si>
  <si>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</si>
  <si>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</si>
  <si>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</si>
  <si>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</si>
  <si>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</si>
  <si>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</si>
  <si>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</si>
  <si>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</si>
  <si>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</si>
  <si>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</si>
  <si>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</si>
  <si>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</si>
  <si>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</si>
  <si>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</si>
  <si>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</si>
  <si>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</si>
  <si>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</si>
  <si>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</si>
  <si>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</si>
  <si>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</si>
  <si>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</si>
  <si>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</si>
  <si>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</si>
  <si>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</si>
  <si>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</si>
  <si>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</si>
  <si>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</si>
  <si>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</si>
  <si>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</si>
  <si>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</si>
  <si>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</si>
  <si>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</si>
  <si>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</si>
  <si>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</si>
  <si>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</si>
  <si>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</si>
  <si>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</si>
  <si>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</si>
  <si>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</si>
  <si>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</si>
  <si>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</si>
  <si>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</si>
  <si>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</si>
  <si>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</si>
  <si>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</si>
  <si>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</si>
  <si>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</si>
  <si>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</si>
  <si>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</si>
  <si>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</si>
  <si>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</si>
  <si>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</si>
  <si>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</si>
  <si>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</si>
  <si>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</si>
  <si>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</si>
  <si>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</si>
  <si>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</si>
  <si>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</si>
  <si>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</si>
  <si>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</si>
  <si>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</si>
  <si>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</si>
  <si>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</si>
  <si>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</si>
  <si>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</si>
  <si>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</si>
  <si>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</si>
  <si>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</si>
  <si>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</si>
  <si>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</si>
  <si>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</si>
  <si>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</si>
  <si>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</si>
  <si>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</si>
  <si>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</si>
  <si>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</si>
  <si>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</si>
  <si>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</si>
  <si>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</si>
  <si>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</si>
  <si>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</si>
  <si>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</si>
  <si>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</si>
  <si>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</si>
  <si>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</si>
  <si>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</si>
  <si>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</si>
  <si>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</si>
  <si>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t xml:space="preserve">Додаток № 1   Проект № 11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 сесії                                  міської ради VII скликання                                                   від    травня 2019 року №     )                  </t>
  </si>
  <si>
    <t xml:space="preserve">Додаток № 2   Проект № 11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          міської ради VII скликання                                    від    травня 2019 року №     )                  </t>
  </si>
  <si>
    <t xml:space="preserve">Додаток № 3   Проект № 11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      міської ради VII скликання                                    від    травня 2019 року №     )                  </t>
  </si>
  <si>
    <t xml:space="preserve">Додаток № 4   Проект № 11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46-ої  сесії міської ради VII скликання                                                                  від    травня 2019 року №     )                  </t>
  </si>
  <si>
    <t xml:space="preserve">Додаток № 5   Проект № 11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 сесії                                     міської ради VII скликання                                    від    травня 2019 року №     )                  </t>
  </si>
  <si>
    <t xml:space="preserve">Додаток № 6   Проект № 11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 сесії                        міської ради VII скликання                                    від    травня 2019 року №     )                  </t>
  </si>
  <si>
    <t xml:space="preserve">Додаток № 7   Проект № 11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46-ої     сесії міської ради VII скликання                                                від  травня 2019 року №     )                  </t>
  </si>
  <si>
    <t xml:space="preserve">Додаток № 8   Проект № 11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46-ої сесії                                               міської ради VII скликання                                    від    травня 2019 року №   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</si>
</sst>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3" xfId="33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2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614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167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251</v>
      </c>
      <c r="B7" s="610" t="s">
        <v>306</v>
      </c>
      <c r="C7" s="610" t="s">
        <v>307</v>
      </c>
      <c r="D7" s="612" t="s">
        <v>213</v>
      </c>
      <c r="E7" s="614" t="s">
        <v>214</v>
      </c>
      <c r="F7" s="615"/>
    </row>
    <row r="8" spans="1:6" s="5" customFormat="1" ht="51.75" customHeight="1">
      <c r="A8" s="609"/>
      <c r="B8" s="611"/>
      <c r="C8" s="616"/>
      <c r="D8" s="613"/>
      <c r="E8" s="33" t="s">
        <v>215</v>
      </c>
      <c r="F8" s="34" t="s">
        <v>233</v>
      </c>
    </row>
    <row r="9" spans="1:6" s="19" customFormat="1" ht="22.5" customHeight="1">
      <c r="A9" s="18">
        <v>1</v>
      </c>
      <c r="B9" s="37">
        <v>2</v>
      </c>
      <c r="C9" s="37" t="s">
        <v>308</v>
      </c>
      <c r="D9" s="18" t="s">
        <v>309</v>
      </c>
      <c r="E9" s="18" t="s">
        <v>310</v>
      </c>
      <c r="F9" s="18" t="s">
        <v>311</v>
      </c>
    </row>
    <row r="10" spans="1:6" s="24" customFormat="1" ht="18" customHeight="1">
      <c r="A10" s="20">
        <v>10000000</v>
      </c>
      <c r="B10" s="38" t="s">
        <v>216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217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272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340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342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330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343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218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274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339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288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111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47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48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302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303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304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305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304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300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295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296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312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297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344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301</v>
      </c>
      <c r="C35" s="418">
        <v>561300</v>
      </c>
      <c r="D35" s="413">
        <v>561300</v>
      </c>
      <c r="E35" s="396" t="s">
        <v>346</v>
      </c>
      <c r="F35" s="396"/>
    </row>
    <row r="36" spans="1:6" s="44" customFormat="1" ht="18.75">
      <c r="A36" s="10">
        <v>18010500</v>
      </c>
      <c r="B36" s="41" t="s">
        <v>252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253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268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269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298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273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276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277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278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279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280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331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281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282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283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289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290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219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220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332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225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234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221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275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291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341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286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333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287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250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222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223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270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559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224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225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225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345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338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226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232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337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520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521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9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271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235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227</v>
      </c>
      <c r="C83" s="405">
        <f t="shared" si="0"/>
        <v>67896542</v>
      </c>
      <c r="D83" s="404">
        <f>D84</f>
        <v>67896542</v>
      </c>
      <c r="E83" s="394"/>
      <c r="F83" s="394"/>
    </row>
    <row r="84" spans="1:6" s="5" customFormat="1" ht="18" customHeight="1">
      <c r="A84" s="20">
        <v>41000000</v>
      </c>
      <c r="B84" s="25" t="s">
        <v>228</v>
      </c>
      <c r="C84" s="405">
        <f t="shared" si="0"/>
        <v>67896542</v>
      </c>
      <c r="D84" s="404">
        <f>D85+D87+D95+D93</f>
        <v>67896542</v>
      </c>
      <c r="E84" s="395"/>
      <c r="F84" s="395"/>
    </row>
    <row r="85" spans="1:6" ht="18" customHeight="1">
      <c r="A85" s="11">
        <v>41020000</v>
      </c>
      <c r="B85" s="16" t="s">
        <v>229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292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30</v>
      </c>
      <c r="C87" s="405">
        <f t="shared" si="0"/>
        <v>24349200</v>
      </c>
      <c r="D87" s="404">
        <f>D88+D91+D92+D90</f>
        <v>24349200</v>
      </c>
      <c r="E87" s="395"/>
      <c r="F87" s="395"/>
    </row>
    <row r="88" spans="1:6" s="6" customFormat="1" ht="47.25">
      <c r="A88" s="7">
        <v>41033200</v>
      </c>
      <c r="B88" s="593" t="s">
        <v>428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241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293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294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299</v>
      </c>
      <c r="C92" s="412">
        <f t="shared" si="0"/>
        <v>244000</v>
      </c>
      <c r="D92" s="413">
        <v>244000</v>
      </c>
      <c r="E92" s="396"/>
      <c r="F92" s="396"/>
    </row>
    <row r="93" spans="1:6" s="6" customFormat="1" ht="46.5" customHeight="1">
      <c r="A93" s="410">
        <v>41040000</v>
      </c>
      <c r="B93" s="411" t="s">
        <v>2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31</v>
      </c>
      <c r="C95" s="405">
        <f>SUM(D95:E95)</f>
        <v>42645242</v>
      </c>
      <c r="D95" s="404">
        <f>SUM(D96,D97,D98,D99,D100,D102,D101,D105,D103,D104)</f>
        <v>42645242</v>
      </c>
      <c r="E95" s="396" t="s">
        <v>346</v>
      </c>
      <c r="F95" s="396"/>
    </row>
    <row r="96" spans="1:6" s="6" customFormat="1" ht="118.5" customHeight="1">
      <c r="A96" s="407">
        <v>41050100</v>
      </c>
      <c r="B96" s="408" t="s">
        <v>32</v>
      </c>
      <c r="C96" s="412">
        <f t="shared" si="0"/>
        <v>21735700</v>
      </c>
      <c r="D96" s="413">
        <v>21735700</v>
      </c>
      <c r="E96" s="396"/>
      <c r="F96" s="396"/>
    </row>
    <row r="97" spans="1:6" s="6" customFormat="1" ht="62.25" customHeight="1" hidden="1">
      <c r="A97" s="7">
        <v>41030700</v>
      </c>
      <c r="B97" s="4" t="s">
        <v>241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33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33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34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35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175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1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429</v>
      </c>
      <c r="C104" s="412">
        <f>D104+E104</f>
        <v>254892</v>
      </c>
      <c r="D104" s="416">
        <v>254892</v>
      </c>
      <c r="E104" s="400"/>
      <c r="F104" s="396"/>
    </row>
    <row r="105" spans="1:6" s="6" customFormat="1" ht="18.75">
      <c r="A105" s="409">
        <v>41053900</v>
      </c>
      <c r="B105" s="408" t="s">
        <v>489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246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243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244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245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248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247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230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231</v>
      </c>
      <c r="C113" s="426">
        <f t="shared" si="1"/>
        <v>119428842</v>
      </c>
      <c r="D113" s="425">
        <f>D82+D83</f>
        <v>118449542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346</v>
      </c>
      <c r="E114" s="60"/>
      <c r="F114" s="60"/>
    </row>
    <row r="115" spans="1:6" ht="15.75" customHeight="1">
      <c r="A115" s="12"/>
      <c r="B115" s="40"/>
      <c r="C115" s="40"/>
      <c r="D115" s="60" t="s">
        <v>346</v>
      </c>
      <c r="E115" s="61"/>
      <c r="F115" s="60"/>
    </row>
    <row r="116" spans="1:6" ht="16.5" customHeight="1">
      <c r="A116" s="13"/>
      <c r="B116" s="17" t="s">
        <v>358</v>
      </c>
      <c r="C116" s="17"/>
      <c r="D116" s="60"/>
      <c r="E116" s="31" t="s">
        <v>29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615</v>
      </c>
      <c r="F1" s="621"/>
      <c r="G1" s="505"/>
      <c r="H1" s="65"/>
    </row>
    <row r="2" spans="1:6" ht="47.25" customHeight="1">
      <c r="A2" s="625" t="s">
        <v>168</v>
      </c>
      <c r="B2" s="625"/>
      <c r="C2" s="625"/>
      <c r="D2" s="625"/>
      <c r="E2" s="625"/>
      <c r="F2" s="625"/>
    </row>
    <row r="4" spans="1:6" ht="18">
      <c r="A4" s="624" t="s">
        <v>347</v>
      </c>
      <c r="B4" s="624" t="s">
        <v>610</v>
      </c>
      <c r="C4" s="618" t="s">
        <v>535</v>
      </c>
      <c r="D4" s="624" t="s">
        <v>213</v>
      </c>
      <c r="E4" s="624" t="s">
        <v>214</v>
      </c>
      <c r="F4" s="624"/>
    </row>
    <row r="5" spans="1:6" ht="18" customHeight="1">
      <c r="A5" s="624"/>
      <c r="B5" s="624"/>
      <c r="C5" s="619"/>
      <c r="D5" s="624"/>
      <c r="E5" s="624" t="s">
        <v>535</v>
      </c>
      <c r="F5" s="624" t="s">
        <v>348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349</v>
      </c>
      <c r="C8" s="69"/>
      <c r="D8" s="70" t="s">
        <v>350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351</v>
      </c>
      <c r="C9" s="69"/>
      <c r="D9" s="70" t="s">
        <v>350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352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353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354</v>
      </c>
      <c r="C12" s="69"/>
      <c r="D12" s="70" t="s">
        <v>350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349</v>
      </c>
      <c r="C13" s="75">
        <f>D13+E13</f>
        <v>2108736</v>
      </c>
      <c r="D13" s="71">
        <v>-1236665</v>
      </c>
      <c r="E13" s="71">
        <v>3345401</v>
      </c>
      <c r="F13" s="71">
        <v>3345401</v>
      </c>
    </row>
    <row r="14" spans="1:6" s="72" customFormat="1" ht="32.25" customHeight="1">
      <c r="A14" s="68">
        <v>208000</v>
      </c>
      <c r="B14" s="69" t="s">
        <v>351</v>
      </c>
      <c r="C14" s="75">
        <f>D14+E14</f>
        <v>2108736</v>
      </c>
      <c r="D14" s="71">
        <v>-1236665</v>
      </c>
      <c r="E14" s="71">
        <v>3345401</v>
      </c>
      <c r="F14" s="71">
        <v>3345401</v>
      </c>
    </row>
    <row r="15" spans="1:6" s="72" customFormat="1" ht="32.25" customHeight="1">
      <c r="A15" s="73">
        <v>208100</v>
      </c>
      <c r="B15" s="74" t="s">
        <v>352</v>
      </c>
      <c r="C15" s="75">
        <f>D15+E15</f>
        <v>2108736</v>
      </c>
      <c r="D15" s="75">
        <v>1752356</v>
      </c>
      <c r="E15" s="75">
        <v>356380</v>
      </c>
      <c r="F15" s="546">
        <v>356380</v>
      </c>
    </row>
    <row r="16" spans="1:6" s="72" customFormat="1" ht="57" customHeight="1">
      <c r="A16" s="73">
        <v>208400</v>
      </c>
      <c r="B16" s="74" t="s">
        <v>353</v>
      </c>
      <c r="C16" s="75">
        <f>D16+E16</f>
        <v>0</v>
      </c>
      <c r="D16" s="75">
        <v>-2989021</v>
      </c>
      <c r="E16" s="75">
        <v>2989021</v>
      </c>
      <c r="F16" s="546">
        <v>2989021</v>
      </c>
    </row>
    <row r="17" spans="1:6" ht="18.75">
      <c r="A17" s="68"/>
      <c r="B17" s="69" t="s">
        <v>354</v>
      </c>
      <c r="C17" s="75">
        <f aca="true" t="shared" si="0" ref="C17:C22">D17+E17</f>
        <v>2108736</v>
      </c>
      <c r="D17" s="71">
        <v>-1236665</v>
      </c>
      <c r="E17" s="71">
        <v>3345401</v>
      </c>
      <c r="F17" s="71">
        <v>3345401</v>
      </c>
    </row>
    <row r="18" spans="1:6" ht="37.5">
      <c r="A18" s="68">
        <v>600000</v>
      </c>
      <c r="B18" s="69" t="s">
        <v>355</v>
      </c>
      <c r="C18" s="75">
        <f t="shared" si="0"/>
        <v>2108736</v>
      </c>
      <c r="D18" s="71">
        <v>-1236665</v>
      </c>
      <c r="E18" s="71">
        <v>3345401</v>
      </c>
      <c r="F18" s="71">
        <v>3345401</v>
      </c>
    </row>
    <row r="19" spans="1:6" ht="24" customHeight="1">
      <c r="A19" s="68">
        <v>602000</v>
      </c>
      <c r="B19" s="69" t="s">
        <v>356</v>
      </c>
      <c r="C19" s="75">
        <f t="shared" si="0"/>
        <v>2108736</v>
      </c>
      <c r="D19" s="71">
        <v>-1236665</v>
      </c>
      <c r="E19" s="71">
        <v>3345401</v>
      </c>
      <c r="F19" s="71">
        <v>3345401</v>
      </c>
    </row>
    <row r="20" spans="1:6" ht="18.75">
      <c r="A20" s="73">
        <v>602100</v>
      </c>
      <c r="B20" s="74" t="s">
        <v>352</v>
      </c>
      <c r="C20" s="75">
        <f t="shared" si="0"/>
        <v>2108736</v>
      </c>
      <c r="D20" s="75">
        <v>1752356</v>
      </c>
      <c r="E20" s="75">
        <v>356380</v>
      </c>
      <c r="F20" s="545">
        <v>356380</v>
      </c>
    </row>
    <row r="21" spans="1:6" ht="56.25">
      <c r="A21" s="76">
        <v>602400</v>
      </c>
      <c r="B21" s="74" t="s">
        <v>353</v>
      </c>
      <c r="C21" s="75">
        <f t="shared" si="0"/>
        <v>0</v>
      </c>
      <c r="D21" s="75">
        <v>-2989021</v>
      </c>
      <c r="E21" s="75">
        <v>2989021</v>
      </c>
      <c r="F21" s="545">
        <v>2989021</v>
      </c>
    </row>
    <row r="22" spans="1:6" ht="18.75" customHeight="1">
      <c r="A22" s="622" t="s">
        <v>357</v>
      </c>
      <c r="B22" s="623"/>
      <c r="C22" s="75">
        <f t="shared" si="0"/>
        <v>2108736</v>
      </c>
      <c r="D22" s="71">
        <v>-1236665</v>
      </c>
      <c r="E22" s="71">
        <v>3345401</v>
      </c>
      <c r="F22" s="71">
        <v>3345401</v>
      </c>
    </row>
    <row r="25" spans="2:5" ht="18.75">
      <c r="B25" s="77" t="s">
        <v>358</v>
      </c>
      <c r="C25" s="77"/>
      <c r="D25" s="77"/>
      <c r="E25" s="77" t="s">
        <v>29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3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36" t="s">
        <v>616</v>
      </c>
      <c r="P1" s="636"/>
      <c r="Q1" s="63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37"/>
      <c r="O2" s="637"/>
      <c r="P2" s="637"/>
      <c r="Q2" s="637"/>
    </row>
    <row r="3" spans="1:17" ht="49.5" customHeight="1">
      <c r="A3" s="82"/>
      <c r="B3" s="638" t="s">
        <v>169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83" t="s">
        <v>359</v>
      </c>
    </row>
    <row r="4" spans="1:17" ht="72" customHeight="1">
      <c r="A4" s="626"/>
      <c r="B4" s="628" t="s">
        <v>140</v>
      </c>
      <c r="C4" s="628" t="s">
        <v>533</v>
      </c>
      <c r="D4" s="629" t="s">
        <v>546</v>
      </c>
      <c r="E4" s="632" t="s">
        <v>532</v>
      </c>
      <c r="F4" s="635" t="s">
        <v>213</v>
      </c>
      <c r="G4" s="635"/>
      <c r="H4" s="635"/>
      <c r="I4" s="635"/>
      <c r="J4" s="635"/>
      <c r="K4" s="635" t="s">
        <v>360</v>
      </c>
      <c r="L4" s="635"/>
      <c r="M4" s="635"/>
      <c r="N4" s="635"/>
      <c r="O4" s="635"/>
      <c r="P4" s="635"/>
      <c r="Q4" s="627" t="s">
        <v>307</v>
      </c>
    </row>
    <row r="5" spans="1:17" ht="21" customHeight="1">
      <c r="A5" s="626"/>
      <c r="B5" s="628"/>
      <c r="C5" s="628"/>
      <c r="D5" s="630"/>
      <c r="E5" s="632"/>
      <c r="F5" s="635" t="s">
        <v>535</v>
      </c>
      <c r="G5" s="635" t="s">
        <v>361</v>
      </c>
      <c r="H5" s="627" t="s">
        <v>362</v>
      </c>
      <c r="I5" s="627"/>
      <c r="J5" s="627" t="s">
        <v>363</v>
      </c>
      <c r="K5" s="635" t="s">
        <v>535</v>
      </c>
      <c r="L5" s="633" t="s">
        <v>537</v>
      </c>
      <c r="M5" s="635" t="s">
        <v>361</v>
      </c>
      <c r="N5" s="627" t="s">
        <v>362</v>
      </c>
      <c r="O5" s="627"/>
      <c r="P5" s="627" t="s">
        <v>363</v>
      </c>
      <c r="Q5" s="627"/>
    </row>
    <row r="6" spans="1:17" ht="92.25" customHeight="1">
      <c r="A6" s="626"/>
      <c r="B6" s="628"/>
      <c r="C6" s="628"/>
      <c r="D6" s="631"/>
      <c r="E6" s="632"/>
      <c r="F6" s="635"/>
      <c r="G6" s="635"/>
      <c r="H6" s="84" t="s">
        <v>364</v>
      </c>
      <c r="I6" s="84" t="s">
        <v>365</v>
      </c>
      <c r="J6" s="627"/>
      <c r="K6" s="635"/>
      <c r="L6" s="634"/>
      <c r="M6" s="635"/>
      <c r="N6" s="84" t="s">
        <v>364</v>
      </c>
      <c r="O6" s="84" t="s">
        <v>365</v>
      </c>
      <c r="P6" s="627"/>
      <c r="Q6" s="627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367</v>
      </c>
      <c r="C8" s="202"/>
      <c r="D8" s="202"/>
      <c r="E8" s="203" t="s">
        <v>366</v>
      </c>
      <c r="F8" s="204">
        <f>F9</f>
        <v>17722800</v>
      </c>
      <c r="G8" s="204">
        <f aca="true" t="shared" si="0" ref="G8:P8">G9</f>
        <v>17722800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2077798.51</v>
      </c>
      <c r="L8" s="204">
        <f t="shared" si="0"/>
        <v>2009098.51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50">F8+K8</f>
        <v>19800598.51</v>
      </c>
    </row>
    <row r="9" spans="1:17" s="96" customFormat="1" ht="19.5" customHeight="1">
      <c r="A9" s="92"/>
      <c r="B9" s="205" t="s">
        <v>141</v>
      </c>
      <c r="C9" s="205"/>
      <c r="D9" s="205"/>
      <c r="E9" s="218" t="s">
        <v>366</v>
      </c>
      <c r="F9" s="206">
        <f>F10+F13+F20+F25+F31+F36+F38+F40</f>
        <v>17722800</v>
      </c>
      <c r="G9" s="206">
        <f>G10+G13+G20+G25+G31+G36+G38+G40</f>
        <v>17722800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2077798.51</v>
      </c>
      <c r="L9" s="206">
        <f t="shared" si="2"/>
        <v>2009098.51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19800598.51</v>
      </c>
    </row>
    <row r="10" spans="1:17" s="96" customFormat="1" ht="19.5" customHeight="1">
      <c r="A10" s="92"/>
      <c r="B10" s="198" t="s">
        <v>125</v>
      </c>
      <c r="C10" s="93" t="s">
        <v>126</v>
      </c>
      <c r="D10" s="214" t="s">
        <v>125</v>
      </c>
      <c r="E10" s="94" t="s">
        <v>40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515</v>
      </c>
      <c r="C11" s="98" t="s">
        <v>518</v>
      </c>
      <c r="D11" s="98" t="s">
        <v>368</v>
      </c>
      <c r="E11" s="207" t="s">
        <v>284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484</v>
      </c>
      <c r="C12" s="349" t="s">
        <v>25</v>
      </c>
      <c r="D12" s="98" t="s">
        <v>377</v>
      </c>
      <c r="E12" s="207" t="s">
        <v>485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125</v>
      </c>
      <c r="C13" s="443" t="s">
        <v>52</v>
      </c>
      <c r="D13" s="444" t="s">
        <v>125</v>
      </c>
      <c r="E13" s="321" t="s">
        <v>51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382</v>
      </c>
      <c r="C14" s="534" t="s">
        <v>381</v>
      </c>
      <c r="D14" s="324" t="s">
        <v>125</v>
      </c>
      <c r="E14" s="326" t="s">
        <v>383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527</v>
      </c>
      <c r="C15" s="231" t="s">
        <v>528</v>
      </c>
      <c r="D15" s="231" t="s">
        <v>60</v>
      </c>
      <c r="E15" s="326" t="s">
        <v>541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142</v>
      </c>
      <c r="C16" s="323" t="s">
        <v>138</v>
      </c>
      <c r="D16" s="324" t="s">
        <v>125</v>
      </c>
      <c r="E16" s="325" t="s">
        <v>143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145</v>
      </c>
      <c r="C17" s="231" t="s">
        <v>139</v>
      </c>
      <c r="D17" s="231" t="s">
        <v>502</v>
      </c>
      <c r="E17" s="208" t="s">
        <v>144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441</v>
      </c>
      <c r="C18" s="231" t="s">
        <v>442</v>
      </c>
      <c r="D18" s="324" t="s">
        <v>125</v>
      </c>
      <c r="E18" s="208" t="s">
        <v>391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443</v>
      </c>
      <c r="C19" s="231" t="s">
        <v>444</v>
      </c>
      <c r="D19" s="324">
        <v>1090</v>
      </c>
      <c r="E19" s="208" t="s">
        <v>445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125</v>
      </c>
      <c r="C20" s="337" t="s">
        <v>53</v>
      </c>
      <c r="D20" s="198" t="s">
        <v>125</v>
      </c>
      <c r="E20" s="338" t="s">
        <v>54</v>
      </c>
      <c r="F20" s="102">
        <f>F22+F21</f>
        <v>3863700</v>
      </c>
      <c r="G20" s="102">
        <f aca="true" t="shared" si="7" ref="G20:P20">G22+G21</f>
        <v>3863700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9200</v>
      </c>
      <c r="L20" s="102">
        <f t="shared" si="7"/>
        <v>9200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3872900</v>
      </c>
    </row>
    <row r="21" spans="1:17" ht="78" customHeight="1">
      <c r="A21" s="97"/>
      <c r="B21" s="354" t="s">
        <v>128</v>
      </c>
      <c r="C21" s="231" t="s">
        <v>127</v>
      </c>
      <c r="D21" s="354" t="s">
        <v>371</v>
      </c>
      <c r="E21" s="208" t="s">
        <v>129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464</v>
      </c>
      <c r="C22" s="231" t="s">
        <v>285</v>
      </c>
      <c r="D22" s="231" t="s">
        <v>371</v>
      </c>
      <c r="E22" s="108" t="s">
        <v>465</v>
      </c>
      <c r="F22" s="102">
        <v>3713700</v>
      </c>
      <c r="G22" s="103">
        <v>3713700</v>
      </c>
      <c r="H22" s="103">
        <v>1124420</v>
      </c>
      <c r="I22" s="103">
        <v>544000</v>
      </c>
      <c r="J22" s="102"/>
      <c r="K22" s="102">
        <v>9200</v>
      </c>
      <c r="L22" s="103">
        <v>9200</v>
      </c>
      <c r="M22" s="102"/>
      <c r="N22" s="102"/>
      <c r="O22" s="102"/>
      <c r="P22" s="103"/>
      <c r="Q22" s="90">
        <f t="shared" si="1"/>
        <v>3722900</v>
      </c>
    </row>
    <row r="23" spans="1:17" ht="37.5" hidden="1">
      <c r="A23" s="97"/>
      <c r="B23" s="335">
        <v>100102</v>
      </c>
      <c r="C23" s="314" t="s">
        <v>369</v>
      </c>
      <c r="D23" s="314"/>
      <c r="E23" s="315" t="s">
        <v>370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372</v>
      </c>
      <c r="D24" s="316"/>
      <c r="E24" s="317" t="s">
        <v>373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125</v>
      </c>
      <c r="C25" s="337" t="s">
        <v>466</v>
      </c>
      <c r="D25" s="214" t="s">
        <v>125</v>
      </c>
      <c r="E25" s="339" t="s">
        <v>467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486</v>
      </c>
      <c r="C26" s="231" t="s">
        <v>487</v>
      </c>
      <c r="D26" s="231" t="s">
        <v>372</v>
      </c>
      <c r="E26" s="108" t="s">
        <v>488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125</v>
      </c>
      <c r="C27" s="337" t="s">
        <v>466</v>
      </c>
      <c r="D27" s="214" t="s">
        <v>125</v>
      </c>
      <c r="E27" s="339" t="s">
        <v>467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163</v>
      </c>
      <c r="C28" s="231" t="s">
        <v>164</v>
      </c>
      <c r="D28" s="231" t="s">
        <v>162</v>
      </c>
      <c r="E28" s="108" t="s">
        <v>165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420</v>
      </c>
      <c r="C29" s="231" t="s">
        <v>421</v>
      </c>
      <c r="D29" s="231" t="s">
        <v>162</v>
      </c>
      <c r="E29" s="108" t="s">
        <v>422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91</v>
      </c>
      <c r="C30" s="231" t="s">
        <v>92</v>
      </c>
      <c r="D30" s="231" t="s">
        <v>162</v>
      </c>
      <c r="E30" s="108" t="s">
        <v>93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125</v>
      </c>
      <c r="C31" s="337" t="s">
        <v>41</v>
      </c>
      <c r="D31" s="340" t="s">
        <v>125</v>
      </c>
      <c r="E31" s="38" t="s">
        <v>468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470</v>
      </c>
      <c r="C32" s="228" t="s">
        <v>469</v>
      </c>
      <c r="D32" s="324" t="s">
        <v>125</v>
      </c>
      <c r="E32" s="326" t="s">
        <v>471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472</v>
      </c>
      <c r="C33" s="343" t="s">
        <v>473</v>
      </c>
      <c r="D33" s="343" t="s">
        <v>146</v>
      </c>
      <c r="E33" s="344" t="s">
        <v>147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265</v>
      </c>
      <c r="C34" s="343" t="s">
        <v>266</v>
      </c>
      <c r="D34" s="357" t="s">
        <v>125</v>
      </c>
      <c r="E34" s="344" t="s">
        <v>267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261</v>
      </c>
      <c r="C35" s="228" t="s">
        <v>262</v>
      </c>
      <c r="D35" s="346" t="s">
        <v>374</v>
      </c>
      <c r="E35" s="108" t="s">
        <v>263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125</v>
      </c>
      <c r="C36" s="347" t="s">
        <v>474</v>
      </c>
      <c r="D36" s="214" t="s">
        <v>125</v>
      </c>
      <c r="E36" s="38" t="s">
        <v>475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476</v>
      </c>
      <c r="C37" s="228" t="s">
        <v>477</v>
      </c>
      <c r="D37" s="346" t="s">
        <v>375</v>
      </c>
      <c r="E37" s="108" t="s">
        <v>148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125</v>
      </c>
      <c r="C38" s="347" t="s">
        <v>478</v>
      </c>
      <c r="D38" s="214" t="s">
        <v>125</v>
      </c>
      <c r="E38" s="38" t="s">
        <v>479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480</v>
      </c>
      <c r="C39" s="98" t="s">
        <v>481</v>
      </c>
      <c r="D39" s="98" t="s">
        <v>376</v>
      </c>
      <c r="E39" s="348" t="s">
        <v>482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125</v>
      </c>
      <c r="C40" s="350" t="s">
        <v>493</v>
      </c>
      <c r="D40" s="214" t="s">
        <v>125</v>
      </c>
      <c r="E40" s="351" t="s">
        <v>494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38700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38700</v>
      </c>
      <c r="Q40" s="90">
        <f t="shared" si="1"/>
        <v>38700</v>
      </c>
    </row>
    <row r="41" spans="1:17" ht="42.75" customHeight="1">
      <c r="A41" s="97"/>
      <c r="B41" s="98" t="s">
        <v>490</v>
      </c>
      <c r="C41" s="98" t="s">
        <v>491</v>
      </c>
      <c r="D41" s="98" t="s">
        <v>149</v>
      </c>
      <c r="E41" s="207" t="s">
        <v>492</v>
      </c>
      <c r="F41" s="95"/>
      <c r="G41" s="99"/>
      <c r="H41" s="99"/>
      <c r="I41" s="99"/>
      <c r="J41" s="99"/>
      <c r="K41" s="95">
        <v>38700</v>
      </c>
      <c r="L41" s="95"/>
      <c r="M41" s="99"/>
      <c r="N41" s="99"/>
      <c r="O41" s="99"/>
      <c r="P41" s="99">
        <v>38700</v>
      </c>
      <c r="Q41" s="90">
        <f t="shared" si="1"/>
        <v>38700</v>
      </c>
    </row>
    <row r="42" spans="1:17" ht="61.5" customHeight="1">
      <c r="A42" s="110"/>
      <c r="B42" s="210" t="s">
        <v>513</v>
      </c>
      <c r="C42" s="210"/>
      <c r="D42" s="210"/>
      <c r="E42" s="203" t="s">
        <v>498</v>
      </c>
      <c r="F42" s="211">
        <f>F43</f>
        <v>38301647</v>
      </c>
      <c r="G42" s="211">
        <f aca="true" t="shared" si="15" ref="G42:P42">G43</f>
        <v>38301647</v>
      </c>
      <c r="H42" s="211">
        <f t="shared" si="15"/>
        <v>24537450</v>
      </c>
      <c r="I42" s="211">
        <f t="shared" si="15"/>
        <v>5229335</v>
      </c>
      <c r="J42" s="211">
        <f t="shared" si="15"/>
        <v>0</v>
      </c>
      <c r="K42" s="211">
        <f t="shared" si="15"/>
        <v>1781302.63</v>
      </c>
      <c r="L42" s="211">
        <f t="shared" si="15"/>
        <v>954302.63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40082949.63</v>
      </c>
    </row>
    <row r="43" spans="1:17" ht="55.5" customHeight="1">
      <c r="A43" s="97"/>
      <c r="B43" s="205" t="s">
        <v>514</v>
      </c>
      <c r="C43" s="205"/>
      <c r="D43" s="205"/>
      <c r="E43" s="213" t="s">
        <v>498</v>
      </c>
      <c r="F43" s="217">
        <f aca="true" t="shared" si="16" ref="F43:P43">F44+F46+F57+F61+F66</f>
        <v>38301647</v>
      </c>
      <c r="G43" s="217">
        <f t="shared" si="16"/>
        <v>38301647</v>
      </c>
      <c r="H43" s="217">
        <f t="shared" si="16"/>
        <v>24537450</v>
      </c>
      <c r="I43" s="217">
        <f t="shared" si="16"/>
        <v>5229335</v>
      </c>
      <c r="J43" s="217">
        <f t="shared" si="16"/>
        <v>0</v>
      </c>
      <c r="K43" s="217">
        <f t="shared" si="16"/>
        <v>1781302.63</v>
      </c>
      <c r="L43" s="217">
        <f t="shared" si="16"/>
        <v>954302.63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40082949.63</v>
      </c>
    </row>
    <row r="44" spans="1:17" ht="34.5" customHeight="1">
      <c r="A44" s="97"/>
      <c r="B44" s="198" t="s">
        <v>125</v>
      </c>
      <c r="C44" s="93" t="s">
        <v>126</v>
      </c>
      <c r="D44" s="198" t="s">
        <v>125</v>
      </c>
      <c r="E44" s="94" t="s">
        <v>40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516</v>
      </c>
      <c r="C45" s="98" t="s">
        <v>517</v>
      </c>
      <c r="D45" s="98" t="s">
        <v>368</v>
      </c>
      <c r="E45" s="207" t="s">
        <v>519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125</v>
      </c>
      <c r="C46" s="93" t="s">
        <v>58</v>
      </c>
      <c r="D46" s="198" t="s">
        <v>125</v>
      </c>
      <c r="E46" s="94" t="s">
        <v>59</v>
      </c>
      <c r="F46" s="111">
        <f>F47+F48+F52+F53+F54</f>
        <v>35833397</v>
      </c>
      <c r="G46" s="111">
        <f>G47+G48+G52+G53+G54</f>
        <v>35833397</v>
      </c>
      <c r="H46" s="111">
        <f>H47+H48+H52+H53+H54</f>
        <v>23091320</v>
      </c>
      <c r="I46" s="111">
        <f>I47+I48+I52+I53+I54</f>
        <v>4929999</v>
      </c>
      <c r="J46" s="111">
        <f>J47+J48+J52+J53+J54</f>
        <v>0</v>
      </c>
      <c r="K46" s="111">
        <f aca="true" t="shared" si="18" ref="K46:P46">K47+K48+K52+K53+K54+K69</f>
        <v>1781302.63</v>
      </c>
      <c r="L46" s="111">
        <f t="shared" si="18"/>
        <v>954302.63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37614699.63</v>
      </c>
    </row>
    <row r="47" spans="1:17" ht="33.75" customHeight="1">
      <c r="A47" s="97"/>
      <c r="B47" s="231" t="s">
        <v>10</v>
      </c>
      <c r="C47" s="231" t="s">
        <v>508</v>
      </c>
      <c r="D47" s="231" t="s">
        <v>499</v>
      </c>
      <c r="E47" s="108" t="s">
        <v>11</v>
      </c>
      <c r="F47" s="102">
        <v>6049300</v>
      </c>
      <c r="G47" s="103">
        <v>6049300</v>
      </c>
      <c r="H47" s="103">
        <v>3623300</v>
      </c>
      <c r="I47" s="103">
        <v>909009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12</v>
      </c>
      <c r="C48" s="231" t="s">
        <v>60</v>
      </c>
      <c r="D48" s="231" t="s">
        <v>500</v>
      </c>
      <c r="E48" s="108" t="s">
        <v>152</v>
      </c>
      <c r="F48" s="102">
        <v>25021657</v>
      </c>
      <c r="G48" s="103">
        <v>25021657</v>
      </c>
      <c r="H48" s="103">
        <v>16002300</v>
      </c>
      <c r="I48" s="103">
        <v>3802549</v>
      </c>
      <c r="J48" s="112"/>
      <c r="K48" s="102">
        <v>1166882</v>
      </c>
      <c r="L48" s="102">
        <v>684882</v>
      </c>
      <c r="M48" s="103">
        <v>482000</v>
      </c>
      <c r="N48" s="113"/>
      <c r="O48" s="113"/>
      <c r="P48" s="103"/>
      <c r="Q48" s="90">
        <f t="shared" si="1"/>
        <v>26188539</v>
      </c>
    </row>
    <row r="49" spans="1:17" ht="132.75" customHeight="1">
      <c r="A49" s="97"/>
      <c r="B49" s="320" t="s">
        <v>12</v>
      </c>
      <c r="C49" s="320" t="s">
        <v>60</v>
      </c>
      <c r="D49" s="320" t="s">
        <v>500</v>
      </c>
      <c r="E49" s="114" t="s">
        <v>153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12</v>
      </c>
      <c r="C50" s="320" t="s">
        <v>60</v>
      </c>
      <c r="D50" s="320" t="s">
        <v>500</v>
      </c>
      <c r="E50" s="114" t="s">
        <v>611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12</v>
      </c>
      <c r="C51" s="320" t="s">
        <v>60</v>
      </c>
      <c r="D51" s="320" t="s">
        <v>500</v>
      </c>
      <c r="E51" s="114" t="s">
        <v>0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13</v>
      </c>
      <c r="C52" s="231" t="s">
        <v>137</v>
      </c>
      <c r="D52" s="231" t="s">
        <v>511</v>
      </c>
      <c r="E52" s="208" t="s">
        <v>178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14</v>
      </c>
      <c r="C53" s="231" t="s">
        <v>17</v>
      </c>
      <c r="D53" s="231" t="s">
        <v>501</v>
      </c>
      <c r="E53" s="208" t="s">
        <v>15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16</v>
      </c>
      <c r="C54" s="234" t="s">
        <v>18</v>
      </c>
      <c r="D54" s="231" t="s">
        <v>125</v>
      </c>
      <c r="E54" s="216" t="s">
        <v>19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335</v>
      </c>
      <c r="C55" s="353" t="s">
        <v>334</v>
      </c>
      <c r="D55" s="234" t="s">
        <v>501</v>
      </c>
      <c r="E55" s="326" t="s">
        <v>336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154</v>
      </c>
      <c r="C56" s="353" t="s">
        <v>155</v>
      </c>
      <c r="D56" s="234" t="s">
        <v>501</v>
      </c>
      <c r="E56" s="326" t="s">
        <v>157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125</v>
      </c>
      <c r="C57" s="215" t="s">
        <v>52</v>
      </c>
      <c r="D57" s="214" t="s">
        <v>125</v>
      </c>
      <c r="E57" s="334" t="s">
        <v>51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384</v>
      </c>
      <c r="C58" s="231" t="s">
        <v>120</v>
      </c>
      <c r="D58" s="231" t="s">
        <v>125</v>
      </c>
      <c r="E58" s="208" t="s">
        <v>385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386</v>
      </c>
      <c r="C59" s="231" t="s">
        <v>387</v>
      </c>
      <c r="D59" s="231" t="s">
        <v>502</v>
      </c>
      <c r="E59" s="326" t="s">
        <v>388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389</v>
      </c>
      <c r="C60" s="327" t="s">
        <v>61</v>
      </c>
      <c r="D60" s="327" t="s">
        <v>502</v>
      </c>
      <c r="E60" s="328" t="s">
        <v>190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125</v>
      </c>
      <c r="C61" s="93" t="s">
        <v>65</v>
      </c>
      <c r="D61" s="198" t="s">
        <v>125</v>
      </c>
      <c r="E61" s="94" t="s">
        <v>71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299336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460</v>
      </c>
      <c r="C62" s="323" t="s">
        <v>63</v>
      </c>
      <c r="D62" s="324" t="s">
        <v>125</v>
      </c>
      <c r="E62" s="325" t="s">
        <v>191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461</v>
      </c>
      <c r="C63" s="231" t="s">
        <v>64</v>
      </c>
      <c r="D63" s="231" t="s">
        <v>503</v>
      </c>
      <c r="E63" s="208" t="s">
        <v>192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462</v>
      </c>
      <c r="C64" s="231" t="s">
        <v>36</v>
      </c>
      <c r="D64" s="324" t="s">
        <v>125</v>
      </c>
      <c r="E64" s="326" t="s">
        <v>28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299336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463</v>
      </c>
      <c r="C65" s="98" t="s">
        <v>37</v>
      </c>
      <c r="D65" s="98" t="s">
        <v>503</v>
      </c>
      <c r="E65" s="336" t="s">
        <v>193</v>
      </c>
      <c r="F65" s="102">
        <v>1761750</v>
      </c>
      <c r="G65" s="103">
        <v>1761750</v>
      </c>
      <c r="H65" s="103">
        <v>1102600</v>
      </c>
      <c r="I65" s="103">
        <v>299336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125</v>
      </c>
      <c r="C66" s="337" t="s">
        <v>466</v>
      </c>
      <c r="D66" s="214" t="s">
        <v>125</v>
      </c>
      <c r="E66" s="339" t="s">
        <v>467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258</v>
      </c>
      <c r="C67" s="231" t="s">
        <v>257</v>
      </c>
      <c r="D67" s="332" t="s">
        <v>125</v>
      </c>
      <c r="E67" s="108" t="s">
        <v>259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255</v>
      </c>
      <c r="C68" s="231" t="s">
        <v>256</v>
      </c>
      <c r="D68" s="231" t="s">
        <v>372</v>
      </c>
      <c r="E68" s="108" t="s">
        <v>260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125</v>
      </c>
      <c r="C69" s="337" t="s">
        <v>466</v>
      </c>
      <c r="D69" s="214" t="s">
        <v>125</v>
      </c>
      <c r="E69" s="339" t="s">
        <v>467</v>
      </c>
      <c r="F69" s="431"/>
      <c r="G69" s="432"/>
      <c r="H69" s="432"/>
      <c r="I69" s="432"/>
      <c r="J69" s="105"/>
      <c r="K69" s="111">
        <f aca="true" t="shared" si="28" ref="K69:P69">K70</f>
        <v>258920.63</v>
      </c>
      <c r="L69" s="111">
        <f t="shared" si="28"/>
        <v>258920.63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258920.63</v>
      </c>
    </row>
    <row r="70" spans="1:17" s="123" customFormat="1" ht="56.25">
      <c r="A70" s="122"/>
      <c r="B70" s="231" t="s">
        <v>94</v>
      </c>
      <c r="C70" s="231" t="s">
        <v>92</v>
      </c>
      <c r="D70" s="231" t="s">
        <v>162</v>
      </c>
      <c r="E70" s="108" t="s">
        <v>93</v>
      </c>
      <c r="F70" s="431"/>
      <c r="G70" s="432"/>
      <c r="H70" s="432"/>
      <c r="I70" s="432"/>
      <c r="J70" s="105"/>
      <c r="K70" s="111">
        <v>258920.63</v>
      </c>
      <c r="L70" s="104">
        <v>258920.63</v>
      </c>
      <c r="M70" s="105"/>
      <c r="N70" s="105"/>
      <c r="O70" s="105"/>
      <c r="P70" s="105"/>
      <c r="Q70" s="90">
        <f t="shared" si="19"/>
        <v>258920.63</v>
      </c>
    </row>
    <row r="71" spans="1:17" s="123" customFormat="1" ht="83.25" customHeight="1">
      <c r="A71" s="122"/>
      <c r="B71" s="212" t="s">
        <v>392</v>
      </c>
      <c r="C71" s="212"/>
      <c r="D71" s="212"/>
      <c r="E71" s="203" t="s">
        <v>504</v>
      </c>
      <c r="F71" s="211">
        <f>F72</f>
        <v>45655330</v>
      </c>
      <c r="G71" s="211">
        <f aca="true" t="shared" si="29" ref="G71:P71">G72</f>
        <v>45655330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45655330</v>
      </c>
    </row>
    <row r="72" spans="1:17" s="123" customFormat="1" ht="58.5">
      <c r="A72" s="122"/>
      <c r="B72" s="205" t="s">
        <v>393</v>
      </c>
      <c r="C72" s="205"/>
      <c r="D72" s="205"/>
      <c r="E72" s="218" t="s">
        <v>504</v>
      </c>
      <c r="F72" s="217">
        <f>F73+F75</f>
        <v>45655330</v>
      </c>
      <c r="G72" s="217">
        <f aca="true" t="shared" si="30" ref="G72:P72">G73+G75</f>
        <v>45655330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45655330</v>
      </c>
    </row>
    <row r="73" spans="1:17" s="123" customFormat="1" ht="22.5" customHeight="1">
      <c r="A73" s="122"/>
      <c r="B73" s="198" t="s">
        <v>125</v>
      </c>
      <c r="C73" s="93" t="s">
        <v>126</v>
      </c>
      <c r="D73" s="198" t="s">
        <v>125</v>
      </c>
      <c r="E73" s="94" t="s">
        <v>40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394</v>
      </c>
      <c r="C74" s="98" t="s">
        <v>517</v>
      </c>
      <c r="D74" s="98" t="s">
        <v>368</v>
      </c>
      <c r="E74" s="207" t="s">
        <v>519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125</v>
      </c>
      <c r="C75" s="215" t="s">
        <v>52</v>
      </c>
      <c r="D75" s="214" t="s">
        <v>125</v>
      </c>
      <c r="E75" s="321" t="s">
        <v>51</v>
      </c>
      <c r="F75" s="102">
        <f>F76+F79+F82+F86+F94+F95+F102+F103+F105+F104</f>
        <v>42191430</v>
      </c>
      <c r="G75" s="102">
        <f>G76+G79+G82+G86+G94+G95+G102+G103+G105+G104</f>
        <v>42191430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42191430</v>
      </c>
    </row>
    <row r="76" spans="1:17" s="123" customFormat="1" ht="96" customHeight="1">
      <c r="A76" s="122"/>
      <c r="B76" s="323" t="s">
        <v>400</v>
      </c>
      <c r="C76" s="323" t="s">
        <v>72</v>
      </c>
      <c r="D76" s="330" t="s">
        <v>125</v>
      </c>
      <c r="E76" s="325" t="s">
        <v>194</v>
      </c>
      <c r="F76" s="109">
        <f>F77+F78</f>
        <v>21735700</v>
      </c>
      <c r="G76" s="109">
        <f aca="true" t="shared" si="33" ref="G76:P76">G77+G78</f>
        <v>21735700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21735700</v>
      </c>
    </row>
    <row r="77" spans="1:17" s="126" customFormat="1" ht="75.75" customHeight="1">
      <c r="A77" s="124"/>
      <c r="B77" s="331" t="s">
        <v>401</v>
      </c>
      <c r="C77" s="234" t="s">
        <v>73</v>
      </c>
      <c r="D77" s="234" t="s">
        <v>505</v>
      </c>
      <c r="E77" s="216" t="s">
        <v>402</v>
      </c>
      <c r="F77" s="102">
        <v>2735700</v>
      </c>
      <c r="G77" s="103">
        <v>2735700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2735700</v>
      </c>
    </row>
    <row r="78" spans="1:17" s="126" customFormat="1" ht="70.5" customHeight="1">
      <c r="A78" s="124"/>
      <c r="B78" s="331" t="s">
        <v>403</v>
      </c>
      <c r="C78" s="234" t="s">
        <v>74</v>
      </c>
      <c r="D78" s="234" t="s">
        <v>507</v>
      </c>
      <c r="E78" s="216" t="s">
        <v>195</v>
      </c>
      <c r="F78" s="102">
        <v>19000000</v>
      </c>
      <c r="G78" s="103">
        <v>19000000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19000000</v>
      </c>
    </row>
    <row r="79" spans="1:17" s="126" customFormat="1" ht="58.5" customHeight="1">
      <c r="A79" s="124"/>
      <c r="B79" s="331" t="s">
        <v>404</v>
      </c>
      <c r="C79" s="234" t="s">
        <v>75</v>
      </c>
      <c r="D79" s="332" t="s">
        <v>125</v>
      </c>
      <c r="E79" s="108" t="s">
        <v>196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405</v>
      </c>
      <c r="C80" s="234" t="s">
        <v>76</v>
      </c>
      <c r="D80" s="234" t="s">
        <v>505</v>
      </c>
      <c r="E80" s="216" t="s">
        <v>196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406</v>
      </c>
      <c r="C81" s="234" t="s">
        <v>77</v>
      </c>
      <c r="D81" s="234" t="s">
        <v>507</v>
      </c>
      <c r="E81" s="216" t="s">
        <v>197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410</v>
      </c>
      <c r="C82" s="107" t="s">
        <v>407</v>
      </c>
      <c r="D82" s="332" t="s">
        <v>125</v>
      </c>
      <c r="E82" s="108" t="s">
        <v>411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412</v>
      </c>
      <c r="C83" s="101" t="s">
        <v>413</v>
      </c>
      <c r="D83" s="101" t="s">
        <v>505</v>
      </c>
      <c r="E83" s="108" t="s">
        <v>414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525</v>
      </c>
      <c r="C84" s="101" t="s">
        <v>526</v>
      </c>
      <c r="D84" s="101" t="s">
        <v>506</v>
      </c>
      <c r="E84" s="108" t="s">
        <v>530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417</v>
      </c>
      <c r="C85" s="101" t="s">
        <v>418</v>
      </c>
      <c r="D85" s="101" t="s">
        <v>506</v>
      </c>
      <c r="E85" s="108" t="s">
        <v>409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419</v>
      </c>
      <c r="C86" s="234" t="s">
        <v>78</v>
      </c>
      <c r="D86" s="332" t="s">
        <v>125</v>
      </c>
      <c r="E86" s="108" t="s">
        <v>236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430</v>
      </c>
      <c r="C87" s="234" t="s">
        <v>79</v>
      </c>
      <c r="D87" s="234" t="s">
        <v>502</v>
      </c>
      <c r="E87" s="108" t="s">
        <v>198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431</v>
      </c>
      <c r="C88" s="234" t="s">
        <v>80</v>
      </c>
      <c r="D88" s="234" t="s">
        <v>502</v>
      </c>
      <c r="E88" s="108" t="s">
        <v>432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433</v>
      </c>
      <c r="C89" s="234" t="s">
        <v>81</v>
      </c>
      <c r="D89" s="234" t="s">
        <v>502</v>
      </c>
      <c r="E89" s="108" t="s">
        <v>199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434</v>
      </c>
      <c r="C90" s="234" t="s">
        <v>82</v>
      </c>
      <c r="D90" s="234" t="s">
        <v>502</v>
      </c>
      <c r="E90" s="108" t="s">
        <v>200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435</v>
      </c>
      <c r="C91" s="234" t="s">
        <v>83</v>
      </c>
      <c r="D91" s="234" t="s">
        <v>502</v>
      </c>
      <c r="E91" s="108" t="s">
        <v>201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436</v>
      </c>
      <c r="C92" s="234" t="s">
        <v>84</v>
      </c>
      <c r="D92" s="234" t="s">
        <v>502</v>
      </c>
      <c r="E92" s="108" t="s">
        <v>202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237</v>
      </c>
      <c r="C93" s="234" t="s">
        <v>238</v>
      </c>
      <c r="D93" s="234" t="s">
        <v>502</v>
      </c>
      <c r="E93" s="108" t="s">
        <v>203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438</v>
      </c>
      <c r="C94" s="234" t="s">
        <v>85</v>
      </c>
      <c r="D94" s="234" t="s">
        <v>506</v>
      </c>
      <c r="E94" s="209" t="s">
        <v>210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439</v>
      </c>
      <c r="C95" s="231" t="s">
        <v>86</v>
      </c>
      <c r="D95" s="231" t="s">
        <v>125</v>
      </c>
      <c r="E95" s="108" t="s">
        <v>239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179</v>
      </c>
      <c r="C96" s="231" t="s">
        <v>180</v>
      </c>
      <c r="D96" s="231" t="s">
        <v>508</v>
      </c>
      <c r="E96" s="108" t="s">
        <v>437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181</v>
      </c>
      <c r="C97" s="231" t="s">
        <v>183</v>
      </c>
      <c r="D97" s="231" t="s">
        <v>508</v>
      </c>
      <c r="E97" s="108" t="s">
        <v>182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185</v>
      </c>
      <c r="C98" s="231" t="s">
        <v>186</v>
      </c>
      <c r="D98" s="231" t="s">
        <v>508</v>
      </c>
      <c r="E98" s="108" t="s">
        <v>184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8</v>
      </c>
      <c r="C99" s="449">
        <v>3084</v>
      </c>
      <c r="D99" s="450">
        <v>1040</v>
      </c>
      <c r="E99" s="451" t="s">
        <v>529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187</v>
      </c>
      <c r="C100" s="231" t="s">
        <v>188</v>
      </c>
      <c r="D100" s="231" t="s">
        <v>508</v>
      </c>
      <c r="E100" s="108" t="s">
        <v>189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425</v>
      </c>
      <c r="C101" s="231" t="s">
        <v>426</v>
      </c>
      <c r="D101" s="231"/>
      <c r="E101" s="108" t="s">
        <v>427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440</v>
      </c>
      <c r="C102" s="231" t="s">
        <v>87</v>
      </c>
      <c r="D102" s="231" t="s">
        <v>505</v>
      </c>
      <c r="E102" s="108" t="s">
        <v>240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447</v>
      </c>
      <c r="C103" s="231" t="s">
        <v>62</v>
      </c>
      <c r="D103" s="332" t="s">
        <v>125</v>
      </c>
      <c r="E103" s="108" t="s">
        <v>446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254</v>
      </c>
      <c r="C104" s="231" t="s">
        <v>390</v>
      </c>
      <c r="D104" s="332">
        <v>1040</v>
      </c>
      <c r="E104" s="108" t="s">
        <v>399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448</v>
      </c>
      <c r="C105" s="231" t="s">
        <v>442</v>
      </c>
      <c r="D105" s="332" t="s">
        <v>125</v>
      </c>
      <c r="E105" s="208" t="s">
        <v>391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449</v>
      </c>
      <c r="C106" s="98" t="s">
        <v>444</v>
      </c>
      <c r="D106" s="98" t="s">
        <v>137</v>
      </c>
      <c r="E106" s="207" t="s">
        <v>445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150</v>
      </c>
      <c r="C107" s="210"/>
      <c r="D107" s="210"/>
      <c r="E107" s="203" t="s">
        <v>509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151</v>
      </c>
      <c r="C108" s="205"/>
      <c r="D108" s="205"/>
      <c r="E108" s="218" t="s">
        <v>509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125</v>
      </c>
      <c r="C109" s="93" t="s">
        <v>126</v>
      </c>
      <c r="D109" s="198" t="s">
        <v>125</v>
      </c>
      <c r="E109" s="94" t="s">
        <v>40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395</v>
      </c>
      <c r="C110" s="98" t="s">
        <v>517</v>
      </c>
      <c r="D110" s="98" t="s">
        <v>368</v>
      </c>
      <c r="E110" s="207" t="s">
        <v>519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125</v>
      </c>
      <c r="C111" s="93" t="s">
        <v>58</v>
      </c>
      <c r="D111" s="198" t="s">
        <v>125</v>
      </c>
      <c r="E111" s="94" t="s">
        <v>59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450</v>
      </c>
      <c r="C112" s="98" t="s">
        <v>451</v>
      </c>
      <c r="D112" s="333" t="s">
        <v>511</v>
      </c>
      <c r="E112" s="207" t="s">
        <v>452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125</v>
      </c>
      <c r="C113" s="93" t="s">
        <v>89</v>
      </c>
      <c r="D113" s="198" t="s">
        <v>125</v>
      </c>
      <c r="E113" s="334" t="s">
        <v>88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90</v>
      </c>
      <c r="D114" s="231" t="s">
        <v>510</v>
      </c>
      <c r="E114" s="208" t="s">
        <v>453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5</v>
      </c>
      <c r="D115" s="231" t="s">
        <v>6</v>
      </c>
      <c r="E115" s="208" t="s">
        <v>7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454</v>
      </c>
      <c r="D116" s="231" t="s">
        <v>125</v>
      </c>
      <c r="E116" s="208" t="s">
        <v>455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456</v>
      </c>
      <c r="D117" s="231" t="s">
        <v>211</v>
      </c>
      <c r="E117" s="208" t="s">
        <v>458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457</v>
      </c>
      <c r="D118" s="231" t="s">
        <v>211</v>
      </c>
      <c r="E118" s="208" t="s">
        <v>459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396</v>
      </c>
      <c r="C119" s="210"/>
      <c r="D119" s="210"/>
      <c r="E119" s="203" t="s">
        <v>512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397</v>
      </c>
      <c r="C120" s="205"/>
      <c r="D120" s="205"/>
      <c r="E120" s="218" t="s">
        <v>212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125</v>
      </c>
      <c r="C121" s="93" t="s">
        <v>126</v>
      </c>
      <c r="D121" s="198" t="s">
        <v>125</v>
      </c>
      <c r="E121" s="94" t="s">
        <v>40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398</v>
      </c>
      <c r="C122" s="98" t="s">
        <v>517</v>
      </c>
      <c r="D122" s="98" t="s">
        <v>368</v>
      </c>
      <c r="E122" s="207" t="s">
        <v>519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125</v>
      </c>
      <c r="C123" s="93" t="s">
        <v>42</v>
      </c>
      <c r="D123" s="198" t="s">
        <v>125</v>
      </c>
      <c r="E123" s="94" t="s">
        <v>495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496</v>
      </c>
      <c r="C124" s="98" t="s">
        <v>483</v>
      </c>
      <c r="D124" s="98" t="s">
        <v>377</v>
      </c>
      <c r="E124" s="348" t="s">
        <v>21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22</v>
      </c>
      <c r="C125" s="318" t="s">
        <v>23</v>
      </c>
      <c r="D125" s="318"/>
      <c r="E125" s="319" t="s">
        <v>24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125</v>
      </c>
      <c r="C126" s="93" t="s">
        <v>497</v>
      </c>
      <c r="D126" s="198" t="s">
        <v>125</v>
      </c>
      <c r="E126" s="94" t="s">
        <v>38</v>
      </c>
      <c r="F126" s="117">
        <f>F127+F129+F132</f>
        <v>10224800</v>
      </c>
      <c r="G126" s="117">
        <f>G127+G129+G132</f>
        <v>10224800</v>
      </c>
      <c r="H126" s="117">
        <f aca="true" t="shared" si="51" ref="H126:P126">H127+H129</f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 t="shared" si="51"/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522</v>
      </c>
      <c r="D127" s="198" t="s">
        <v>125</v>
      </c>
      <c r="E127" s="94" t="s">
        <v>523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524</v>
      </c>
      <c r="D128" s="231" t="s">
        <v>25</v>
      </c>
      <c r="E128" s="208" t="s">
        <v>4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313</v>
      </c>
      <c r="D129" s="198" t="s">
        <v>125</v>
      </c>
      <c r="E129" s="94" t="s">
        <v>314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423</v>
      </c>
      <c r="D130" s="231" t="s">
        <v>25</v>
      </c>
      <c r="E130" s="94" t="s">
        <v>424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315</v>
      </c>
      <c r="D131" s="231" t="s">
        <v>25</v>
      </c>
      <c r="E131" s="208" t="s">
        <v>489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95</v>
      </c>
      <c r="D132" s="337" t="s">
        <v>125</v>
      </c>
      <c r="E132" s="338" t="s">
        <v>96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26</v>
      </c>
      <c r="F133" s="119">
        <f aca="true" t="shared" si="54" ref="F133:P133">F8+F42+F71+F107+F119</f>
        <v>117212877</v>
      </c>
      <c r="G133" s="119">
        <f t="shared" si="54"/>
        <v>117202877</v>
      </c>
      <c r="H133" s="119">
        <f t="shared" si="54"/>
        <v>40577130</v>
      </c>
      <c r="I133" s="119">
        <f t="shared" si="54"/>
        <v>6326385</v>
      </c>
      <c r="J133" s="119">
        <f t="shared" si="54"/>
        <v>0</v>
      </c>
      <c r="K133" s="119">
        <f t="shared" si="54"/>
        <v>4324701.14</v>
      </c>
      <c r="L133" s="119">
        <f t="shared" si="54"/>
        <v>3350401.14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58700</v>
      </c>
      <c r="Q133" s="90">
        <f t="shared" si="47"/>
        <v>121537578.14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358</v>
      </c>
      <c r="P137" s="132" t="s">
        <v>29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117212877</v>
      </c>
      <c r="Q140" s="240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2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9" width="15.57421875" style="134" customWidth="1"/>
    <col min="20" max="20" width="17.8515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346</v>
      </c>
      <c r="D1" s="135"/>
      <c r="E1" s="135"/>
      <c r="F1" s="135"/>
      <c r="G1" s="135"/>
      <c r="H1" s="135"/>
      <c r="I1" s="135"/>
      <c r="N1" s="136"/>
      <c r="O1" s="136"/>
      <c r="P1" s="672" t="s">
        <v>617</v>
      </c>
      <c r="Q1" s="672"/>
      <c r="R1" s="672"/>
      <c r="S1" s="672"/>
      <c r="T1" s="672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62" t="s">
        <v>170</v>
      </c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359</v>
      </c>
    </row>
    <row r="5" spans="1:26" ht="15" customHeight="1">
      <c r="A5" s="665" t="s">
        <v>27</v>
      </c>
      <c r="B5" s="665"/>
      <c r="C5" s="666"/>
      <c r="D5" s="663" t="s">
        <v>542</v>
      </c>
      <c r="E5" s="653" t="s">
        <v>70</v>
      </c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4"/>
      <c r="S5" s="654"/>
      <c r="T5" s="654"/>
      <c r="U5" s="654"/>
      <c r="V5" s="641" t="s">
        <v>316</v>
      </c>
      <c r="W5" s="642"/>
      <c r="X5" s="642"/>
      <c r="Y5" s="642"/>
      <c r="Z5" s="643"/>
    </row>
    <row r="6" spans="1:26" ht="20.25" customHeight="1">
      <c r="A6" s="665"/>
      <c r="B6" s="665"/>
      <c r="C6" s="666"/>
      <c r="D6" s="664"/>
      <c r="E6" s="640" t="s">
        <v>292</v>
      </c>
      <c r="F6" s="640" t="s">
        <v>3</v>
      </c>
      <c r="G6" s="639" t="s">
        <v>66</v>
      </c>
      <c r="H6" s="667"/>
      <c r="I6" s="668"/>
      <c r="J6" s="669" t="s">
        <v>39</v>
      </c>
      <c r="K6" s="669"/>
      <c r="L6" s="669"/>
      <c r="M6" s="669"/>
      <c r="N6" s="669"/>
      <c r="O6" s="669"/>
      <c r="P6" s="669"/>
      <c r="Q6" s="669"/>
      <c r="R6" s="594"/>
      <c r="S6" s="594"/>
      <c r="T6" s="594"/>
      <c r="U6" s="639" t="s">
        <v>544</v>
      </c>
      <c r="V6" s="650" t="s">
        <v>39</v>
      </c>
      <c r="W6" s="651"/>
      <c r="X6" s="652"/>
      <c r="Y6" s="606"/>
      <c r="Z6" s="644" t="s">
        <v>544</v>
      </c>
    </row>
    <row r="7" spans="1:26" ht="13.5" customHeight="1">
      <c r="A7" s="665"/>
      <c r="B7" s="665"/>
      <c r="C7" s="666"/>
      <c r="D7" s="664"/>
      <c r="E7" s="640"/>
      <c r="F7" s="640"/>
      <c r="G7" s="655" t="s">
        <v>67</v>
      </c>
      <c r="H7" s="655" t="s">
        <v>68</v>
      </c>
      <c r="I7" s="655" t="s">
        <v>69</v>
      </c>
      <c r="J7" s="640" t="s">
        <v>1</v>
      </c>
      <c r="K7" s="655" t="s">
        <v>175</v>
      </c>
      <c r="L7" s="673" t="s">
        <v>34</v>
      </c>
      <c r="M7" s="673" t="s">
        <v>32</v>
      </c>
      <c r="N7" s="640" t="s">
        <v>33</v>
      </c>
      <c r="O7" s="640" t="s">
        <v>543</v>
      </c>
      <c r="P7" s="640" t="s">
        <v>44</v>
      </c>
      <c r="Q7" s="640" t="s">
        <v>45</v>
      </c>
      <c r="R7" s="655" t="s">
        <v>105</v>
      </c>
      <c r="S7" s="655" t="s">
        <v>106</v>
      </c>
      <c r="T7" s="655" t="s">
        <v>428</v>
      </c>
      <c r="U7" s="639"/>
      <c r="V7" s="647" t="s">
        <v>110</v>
      </c>
      <c r="W7" s="649" t="s">
        <v>4</v>
      </c>
      <c r="X7" s="649" t="s">
        <v>97</v>
      </c>
      <c r="Y7" s="647" t="s">
        <v>613</v>
      </c>
      <c r="Z7" s="645"/>
    </row>
    <row r="8" spans="1:26" ht="22.5" customHeight="1">
      <c r="A8" s="665"/>
      <c r="B8" s="665"/>
      <c r="C8" s="666"/>
      <c r="D8" s="664"/>
      <c r="E8" s="640"/>
      <c r="F8" s="640"/>
      <c r="G8" s="656"/>
      <c r="H8" s="656"/>
      <c r="I8" s="656"/>
      <c r="J8" s="640"/>
      <c r="K8" s="656"/>
      <c r="L8" s="673"/>
      <c r="M8" s="673" t="s">
        <v>46</v>
      </c>
      <c r="N8" s="640"/>
      <c r="O8" s="640"/>
      <c r="P8" s="640"/>
      <c r="Q8" s="640"/>
      <c r="R8" s="656"/>
      <c r="S8" s="656"/>
      <c r="T8" s="656"/>
      <c r="U8" s="639"/>
      <c r="V8" s="647"/>
      <c r="W8" s="647"/>
      <c r="X8" s="647"/>
      <c r="Y8" s="647"/>
      <c r="Z8" s="645"/>
    </row>
    <row r="9" spans="1:26" ht="15.75" customHeight="1">
      <c r="A9" s="665"/>
      <c r="B9" s="665"/>
      <c r="C9" s="666"/>
      <c r="D9" s="664"/>
      <c r="E9" s="640"/>
      <c r="F9" s="640"/>
      <c r="G9" s="656"/>
      <c r="H9" s="656"/>
      <c r="I9" s="656"/>
      <c r="J9" s="640"/>
      <c r="K9" s="656"/>
      <c r="L9" s="673"/>
      <c r="M9" s="673"/>
      <c r="N9" s="640"/>
      <c r="O9" s="640"/>
      <c r="P9" s="640"/>
      <c r="Q9" s="640"/>
      <c r="R9" s="656"/>
      <c r="S9" s="656"/>
      <c r="T9" s="656"/>
      <c r="U9" s="639"/>
      <c r="V9" s="647"/>
      <c r="W9" s="647"/>
      <c r="X9" s="647"/>
      <c r="Y9" s="647"/>
      <c r="Z9" s="645"/>
    </row>
    <row r="10" spans="1:26" ht="409.5" customHeight="1">
      <c r="A10" s="665"/>
      <c r="B10" s="665"/>
      <c r="C10" s="666"/>
      <c r="D10" s="664"/>
      <c r="E10" s="640"/>
      <c r="F10" s="640"/>
      <c r="G10" s="657"/>
      <c r="H10" s="657"/>
      <c r="I10" s="657"/>
      <c r="J10" s="640"/>
      <c r="K10" s="657"/>
      <c r="L10" s="673"/>
      <c r="M10" s="673"/>
      <c r="N10" s="640"/>
      <c r="O10" s="640"/>
      <c r="P10" s="640"/>
      <c r="Q10" s="640"/>
      <c r="R10" s="657"/>
      <c r="S10" s="657"/>
      <c r="T10" s="657"/>
      <c r="U10" s="639"/>
      <c r="V10" s="648"/>
      <c r="W10" s="648"/>
      <c r="X10" s="648"/>
      <c r="Y10" s="648"/>
      <c r="Z10" s="646"/>
    </row>
    <row r="11" spans="1:26" ht="15.75">
      <c r="A11" s="665">
        <v>1</v>
      </c>
      <c r="B11" s="665"/>
      <c r="C11" s="666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58">
        <v>25204000000</v>
      </c>
      <c r="B12" s="658" t="s">
        <v>112</v>
      </c>
      <c r="C12" s="659" t="s">
        <v>113</v>
      </c>
      <c r="D12" s="513" t="s">
        <v>114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254892</v>
      </c>
      <c r="T12" s="595">
        <v>611700</v>
      </c>
      <c r="U12" s="538">
        <f>SUM(E12:T12)</f>
        <v>67896542</v>
      </c>
      <c r="V12" s="540"/>
      <c r="W12" s="543"/>
      <c r="X12" s="543"/>
      <c r="Y12" s="543"/>
      <c r="Z12" s="541"/>
    </row>
    <row r="13" spans="1:26" ht="21.75" customHeight="1">
      <c r="A13" s="658" t="s">
        <v>115</v>
      </c>
      <c r="B13" s="658">
        <v>16</v>
      </c>
      <c r="C13" s="659" t="s">
        <v>116</v>
      </c>
      <c r="D13" s="513" t="s">
        <v>117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60" t="s">
        <v>118</v>
      </c>
      <c r="B14" s="660"/>
      <c r="C14" s="661"/>
      <c r="D14" s="514" t="s">
        <v>119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61"/>
      <c r="B15" s="670"/>
      <c r="C15" s="671"/>
      <c r="D15" s="570" t="s">
        <v>119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61"/>
      <c r="B16" s="670"/>
      <c r="C16" s="671"/>
      <c r="D16" s="570" t="s">
        <v>612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60"/>
      <c r="B17" s="660"/>
      <c r="C17" s="661"/>
      <c r="D17" s="515" t="s">
        <v>307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244000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21735700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254892</v>
      </c>
      <c r="T17" s="516">
        <f t="shared" si="0"/>
        <v>611700</v>
      </c>
      <c r="U17" s="539">
        <f t="shared" si="0"/>
        <v>67896542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358</v>
      </c>
      <c r="G22" s="135"/>
      <c r="H22" s="135"/>
      <c r="I22" s="135"/>
      <c r="O22" s="149"/>
      <c r="P22" s="310" t="s">
        <v>29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A16:C16"/>
    <mergeCell ref="Y7:Y10"/>
    <mergeCell ref="S7:S10"/>
    <mergeCell ref="T7:T10"/>
    <mergeCell ref="P1:T1"/>
    <mergeCell ref="L7:L10"/>
    <mergeCell ref="N7:N10"/>
    <mergeCell ref="M7:M10"/>
    <mergeCell ref="A15:C15"/>
    <mergeCell ref="A12:C12"/>
    <mergeCell ref="H7:H10"/>
    <mergeCell ref="K7:K10"/>
    <mergeCell ref="G7:G10"/>
    <mergeCell ref="A5:C10"/>
    <mergeCell ref="A11:C11"/>
    <mergeCell ref="G6:I6"/>
    <mergeCell ref="I7:I10"/>
    <mergeCell ref="J6:Q6"/>
    <mergeCell ref="A13:C13"/>
    <mergeCell ref="A17:C17"/>
    <mergeCell ref="A14:C14"/>
    <mergeCell ref="D3:Q3"/>
    <mergeCell ref="D5:D10"/>
    <mergeCell ref="F6:F10"/>
    <mergeCell ref="J7:J10"/>
    <mergeCell ref="O7:O10"/>
    <mergeCell ref="Q7:Q10"/>
    <mergeCell ref="E6:E10"/>
    <mergeCell ref="U6:U10"/>
    <mergeCell ref="P7:P10"/>
    <mergeCell ref="V5:Z5"/>
    <mergeCell ref="Z6:Z10"/>
    <mergeCell ref="V7:V10"/>
    <mergeCell ref="X7:X10"/>
    <mergeCell ref="V6:X6"/>
    <mergeCell ref="W7:W10"/>
    <mergeCell ref="E5:U5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79" t="s">
        <v>618</v>
      </c>
      <c r="H1" s="679"/>
      <c r="I1" s="67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80" t="s">
        <v>171</v>
      </c>
      <c r="C5" s="680"/>
      <c r="D5" s="680"/>
      <c r="E5" s="680"/>
      <c r="F5" s="680"/>
      <c r="G5" s="680"/>
      <c r="H5" s="680"/>
      <c r="I5" s="680"/>
    </row>
    <row r="6" spans="2:9" ht="21.75" customHeight="1">
      <c r="B6" s="680"/>
      <c r="C6" s="680"/>
      <c r="D6" s="680"/>
      <c r="E6" s="680"/>
      <c r="F6" s="680"/>
      <c r="G6" s="680"/>
      <c r="H6" s="680"/>
      <c r="I6" s="68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359</v>
      </c>
    </row>
    <row r="8" spans="1:9" ht="38.25" customHeight="1">
      <c r="A8" s="675" t="s">
        <v>545</v>
      </c>
      <c r="B8" s="677" t="s">
        <v>533</v>
      </c>
      <c r="C8" s="685" t="s">
        <v>546</v>
      </c>
      <c r="D8" s="687" t="s">
        <v>532</v>
      </c>
      <c r="E8" s="681" t="s">
        <v>547</v>
      </c>
      <c r="F8" s="683" t="s">
        <v>548</v>
      </c>
      <c r="G8" s="681" t="s">
        <v>549</v>
      </c>
      <c r="H8" s="681" t="s">
        <v>550</v>
      </c>
      <c r="I8" s="681" t="s">
        <v>551</v>
      </c>
    </row>
    <row r="9" spans="1:9" ht="67.5" customHeight="1" thickBot="1">
      <c r="A9" s="676"/>
      <c r="B9" s="678"/>
      <c r="C9" s="686"/>
      <c r="D9" s="688"/>
      <c r="E9" s="682"/>
      <c r="F9" s="684"/>
      <c r="G9" s="682"/>
      <c r="H9" s="682"/>
      <c r="I9" s="682"/>
    </row>
    <row r="10" spans="1:9" ht="13.5" thickBot="1">
      <c r="A10" s="247" t="s">
        <v>121</v>
      </c>
      <c r="B10" s="248" t="s">
        <v>122</v>
      </c>
      <c r="C10" s="249" t="s">
        <v>308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264</v>
      </c>
      <c r="B11" s="255"/>
      <c r="C11" s="255"/>
      <c r="D11" s="256" t="s">
        <v>366</v>
      </c>
      <c r="E11" s="257"/>
      <c r="F11" s="258">
        <f>F12</f>
        <v>0</v>
      </c>
      <c r="G11" s="258">
        <f>G12</f>
        <v>0</v>
      </c>
      <c r="H11" s="265">
        <f>H12</f>
        <v>2009098.51</v>
      </c>
      <c r="I11" s="265">
        <f>I12</f>
        <v>0</v>
      </c>
    </row>
    <row r="12" spans="1:9" s="161" customFormat="1" ht="39.75" customHeight="1" thickBot="1">
      <c r="A12" s="259" t="s">
        <v>141</v>
      </c>
      <c r="B12" s="260"/>
      <c r="C12" s="260"/>
      <c r="D12" s="261" t="s">
        <v>366</v>
      </c>
      <c r="E12" s="262"/>
      <c r="F12" s="263">
        <f>SUM(F13:F13)</f>
        <v>0</v>
      </c>
      <c r="G12" s="263">
        <f>SUM(G13:G13)</f>
        <v>0</v>
      </c>
      <c r="H12" s="264">
        <f>SUM(H13:H18)</f>
        <v>2009098.51</v>
      </c>
      <c r="I12" s="264">
        <f>SUM(I13:I13)</f>
        <v>0</v>
      </c>
    </row>
    <row r="13" spans="1:9" s="161" customFormat="1" ht="99.75" customHeight="1">
      <c r="A13" s="246" t="s">
        <v>515</v>
      </c>
      <c r="B13" s="246" t="s">
        <v>518</v>
      </c>
      <c r="C13" s="246" t="s">
        <v>368</v>
      </c>
      <c r="D13" s="355" t="s">
        <v>284</v>
      </c>
      <c r="E13" s="252" t="s">
        <v>123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48" t="s">
        <v>484</v>
      </c>
      <c r="B14" s="549" t="s">
        <v>25</v>
      </c>
      <c r="C14" s="246" t="s">
        <v>377</v>
      </c>
      <c r="D14" s="355" t="s">
        <v>485</v>
      </c>
      <c r="E14" s="547" t="s">
        <v>123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527</v>
      </c>
      <c r="B15" s="578" t="s">
        <v>528</v>
      </c>
      <c r="C15" s="578" t="s">
        <v>60</v>
      </c>
      <c r="D15" s="565" t="s">
        <v>541</v>
      </c>
      <c r="E15" s="547" t="s">
        <v>123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464</v>
      </c>
      <c r="B16" s="578" t="s">
        <v>285</v>
      </c>
      <c r="C16" s="578" t="s">
        <v>371</v>
      </c>
      <c r="D16" s="579" t="s">
        <v>465</v>
      </c>
      <c r="E16" s="547" t="s">
        <v>123</v>
      </c>
      <c r="F16" s="555"/>
      <c r="G16" s="561"/>
      <c r="H16" s="561">
        <v>9200</v>
      </c>
      <c r="I16" s="561"/>
    </row>
    <row r="17" spans="1:9" ht="61.5" customHeight="1">
      <c r="A17" s="578" t="s">
        <v>420</v>
      </c>
      <c r="B17" s="578" t="s">
        <v>421</v>
      </c>
      <c r="C17" s="578" t="s">
        <v>162</v>
      </c>
      <c r="D17" s="579" t="s">
        <v>422</v>
      </c>
      <c r="E17" s="580" t="s">
        <v>166</v>
      </c>
      <c r="F17" s="221"/>
      <c r="G17" s="221"/>
      <c r="H17" s="221">
        <v>620000</v>
      </c>
      <c r="I17" s="221"/>
    </row>
    <row r="18" spans="1:9" ht="66" customHeight="1" thickBot="1">
      <c r="A18" s="578" t="s">
        <v>91</v>
      </c>
      <c r="B18" s="578" t="s">
        <v>92</v>
      </c>
      <c r="C18" s="578" t="s">
        <v>162</v>
      </c>
      <c r="D18" s="579" t="s">
        <v>93</v>
      </c>
      <c r="E18" s="560" t="s">
        <v>242</v>
      </c>
      <c r="F18" s="561"/>
      <c r="G18" s="561"/>
      <c r="H18" s="561">
        <v>1112898.51</v>
      </c>
      <c r="I18" s="564"/>
    </row>
    <row r="19" spans="1:9" ht="65.25" customHeight="1">
      <c r="A19" s="270" t="s">
        <v>513</v>
      </c>
      <c r="B19" s="271"/>
      <c r="C19" s="271"/>
      <c r="D19" s="256" t="s">
        <v>498</v>
      </c>
      <c r="E19" s="257"/>
      <c r="F19" s="258">
        <f>F20</f>
        <v>0</v>
      </c>
      <c r="G19" s="258">
        <f>G20</f>
        <v>0</v>
      </c>
      <c r="H19" s="558">
        <f>H20</f>
        <v>954302.63</v>
      </c>
      <c r="I19" s="265">
        <f>I20</f>
        <v>0</v>
      </c>
    </row>
    <row r="20" spans="1:9" ht="63" customHeight="1" thickBot="1">
      <c r="A20" s="259" t="s">
        <v>514</v>
      </c>
      <c r="B20" s="260"/>
      <c r="C20" s="260"/>
      <c r="D20" s="365" t="s">
        <v>498</v>
      </c>
      <c r="E20" s="262"/>
      <c r="F20" s="263">
        <f>SUM(F22:F22)</f>
        <v>0</v>
      </c>
      <c r="G20" s="263">
        <f>SUM(G22:G22)</f>
        <v>0</v>
      </c>
      <c r="H20" s="559">
        <f>SUM(H21:H27)</f>
        <v>954302.63</v>
      </c>
      <c r="I20" s="264">
        <f>SUM(I22:I22)</f>
        <v>0</v>
      </c>
    </row>
    <row r="21" spans="1:9" ht="63" customHeight="1">
      <c r="A21" s="470" t="s">
        <v>10</v>
      </c>
      <c r="B21" s="470" t="s">
        <v>508</v>
      </c>
      <c r="C21" s="470" t="s">
        <v>499</v>
      </c>
      <c r="D21" s="581" t="s">
        <v>11</v>
      </c>
      <c r="E21" s="560" t="s">
        <v>123</v>
      </c>
      <c r="F21" s="561"/>
      <c r="G21" s="561"/>
      <c r="H21" s="561">
        <v>10500</v>
      </c>
      <c r="I21" s="564"/>
    </row>
    <row r="22" spans="1:9" ht="90.75" customHeight="1">
      <c r="A22" s="689" t="s">
        <v>12</v>
      </c>
      <c r="B22" s="689" t="s">
        <v>60</v>
      </c>
      <c r="C22" s="689" t="s">
        <v>500</v>
      </c>
      <c r="D22" s="692" t="s">
        <v>152</v>
      </c>
      <c r="E22" s="554" t="s">
        <v>130</v>
      </c>
      <c r="F22" s="555"/>
      <c r="G22" s="555"/>
      <c r="H22" s="555">
        <v>211450</v>
      </c>
      <c r="I22" s="555"/>
    </row>
    <row r="23" spans="1:9" ht="69" customHeight="1">
      <c r="A23" s="690"/>
      <c r="B23" s="690"/>
      <c r="C23" s="690"/>
      <c r="D23" s="693"/>
      <c r="E23" s="580" t="s">
        <v>98</v>
      </c>
      <c r="F23" s="221"/>
      <c r="G23" s="221"/>
      <c r="H23" s="221">
        <v>102800</v>
      </c>
      <c r="I23" s="221"/>
    </row>
    <row r="24" spans="1:9" ht="69.75" customHeight="1">
      <c r="A24" s="690"/>
      <c r="B24" s="690"/>
      <c r="C24" s="690"/>
      <c r="D24" s="693"/>
      <c r="E24" s="580" t="s">
        <v>108</v>
      </c>
      <c r="F24" s="221"/>
      <c r="G24" s="221"/>
      <c r="H24" s="221">
        <v>254892</v>
      </c>
      <c r="I24" s="221"/>
    </row>
    <row r="25" spans="1:9" ht="76.5" customHeight="1">
      <c r="A25" s="690"/>
      <c r="B25" s="690"/>
      <c r="C25" s="690"/>
      <c r="D25" s="693"/>
      <c r="E25" s="580" t="s">
        <v>109</v>
      </c>
      <c r="F25" s="221"/>
      <c r="G25" s="221"/>
      <c r="H25" s="221">
        <v>109240</v>
      </c>
      <c r="I25" s="221"/>
    </row>
    <row r="26" spans="1:9" ht="60" customHeight="1">
      <c r="A26" s="691"/>
      <c r="B26" s="691"/>
      <c r="C26" s="691"/>
      <c r="D26" s="694"/>
      <c r="E26" s="580" t="s">
        <v>123</v>
      </c>
      <c r="F26" s="221"/>
      <c r="G26" s="221"/>
      <c r="H26" s="221">
        <v>6500</v>
      </c>
      <c r="I26" s="221"/>
    </row>
    <row r="27" spans="1:9" ht="62.25" customHeight="1" thickBot="1">
      <c r="A27" s="578" t="s">
        <v>94</v>
      </c>
      <c r="B27" s="578" t="s">
        <v>92</v>
      </c>
      <c r="C27" s="578" t="s">
        <v>162</v>
      </c>
      <c r="D27" s="579" t="s">
        <v>93</v>
      </c>
      <c r="E27" s="560" t="s">
        <v>242</v>
      </c>
      <c r="F27" s="561"/>
      <c r="G27" s="561"/>
      <c r="H27" s="561">
        <v>258920.63</v>
      </c>
      <c r="I27" s="564"/>
    </row>
    <row r="28" spans="1:9" ht="99.75" customHeight="1">
      <c r="A28" s="270" t="s">
        <v>150</v>
      </c>
      <c r="B28" s="271"/>
      <c r="C28" s="271"/>
      <c r="D28" s="256" t="s">
        <v>509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151</v>
      </c>
      <c r="B29" s="260"/>
      <c r="C29" s="260"/>
      <c r="D29" s="261" t="s">
        <v>509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90</v>
      </c>
      <c r="C30" s="556" t="s">
        <v>510</v>
      </c>
      <c r="D30" s="563" t="s">
        <v>453</v>
      </c>
      <c r="E30" s="557" t="s">
        <v>123</v>
      </c>
      <c r="F30" s="222"/>
      <c r="G30" s="222"/>
      <c r="H30" s="222">
        <v>15000</v>
      </c>
      <c r="I30" s="222"/>
    </row>
    <row r="31" spans="1:9" ht="60.75">
      <c r="A31" s="210" t="s">
        <v>396</v>
      </c>
      <c r="B31" s="210"/>
      <c r="C31" s="210"/>
      <c r="D31" s="203" t="s">
        <v>512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397</v>
      </c>
      <c r="B32" s="205"/>
      <c r="C32" s="205"/>
      <c r="D32" s="218" t="s">
        <v>212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423</v>
      </c>
      <c r="C33" s="578" t="s">
        <v>25</v>
      </c>
      <c r="D33" s="603" t="s">
        <v>424</v>
      </c>
      <c r="E33" s="604" t="s">
        <v>107</v>
      </c>
      <c r="F33" s="221"/>
      <c r="G33" s="221"/>
      <c r="H33" s="221">
        <v>372000</v>
      </c>
      <c r="I33" s="221"/>
    </row>
    <row r="34" spans="1:9" ht="18.75" customHeight="1">
      <c r="A34" s="235"/>
      <c r="B34" s="674" t="s">
        <v>124</v>
      </c>
      <c r="C34" s="674"/>
      <c r="D34" s="674"/>
      <c r="E34" s="674"/>
      <c r="F34" s="274"/>
      <c r="G34" s="550"/>
      <c r="H34" s="275">
        <f>H11+H19+H28+H31</f>
        <v>3350401.14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358</v>
      </c>
      <c r="F36" s="161"/>
      <c r="G36" s="161"/>
      <c r="H36" s="312" t="s">
        <v>29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C8:C9"/>
    <mergeCell ref="D8:D9"/>
    <mergeCell ref="A22:A26"/>
    <mergeCell ref="B22:B26"/>
    <mergeCell ref="C22:C26"/>
    <mergeCell ref="D22:D26"/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96" t="s">
        <v>619</v>
      </c>
      <c r="J1" s="696"/>
      <c r="K1" s="696"/>
    </row>
    <row r="2" spans="3:17" ht="75" customHeight="1">
      <c r="C2" s="162"/>
      <c r="D2" s="695" t="s">
        <v>172</v>
      </c>
      <c r="E2" s="695"/>
      <c r="F2" s="695"/>
      <c r="G2" s="695"/>
      <c r="H2" s="695"/>
      <c r="I2" s="695"/>
      <c r="J2" s="695"/>
      <c r="K2" s="165"/>
      <c r="Q2" s="166"/>
    </row>
    <row r="3" spans="3:23" ht="16.5" customHeight="1" thickBot="1">
      <c r="C3" s="167"/>
      <c r="D3" s="167"/>
      <c r="E3" s="697"/>
      <c r="F3" s="697"/>
      <c r="G3" s="697"/>
      <c r="H3" s="697"/>
      <c r="I3" s="697"/>
      <c r="J3" s="697"/>
      <c r="K3" s="168" t="s">
        <v>359</v>
      </c>
      <c r="W3" s="241"/>
    </row>
    <row r="4" spans="2:11" ht="92.25" customHeight="1" thickBot="1">
      <c r="B4" s="685" t="s">
        <v>545</v>
      </c>
      <c r="C4" s="685" t="s">
        <v>533</v>
      </c>
      <c r="D4" s="685" t="s">
        <v>546</v>
      </c>
      <c r="E4" s="706" t="s">
        <v>532</v>
      </c>
      <c r="F4" s="700" t="s">
        <v>534</v>
      </c>
      <c r="G4" s="700" t="s">
        <v>531</v>
      </c>
      <c r="H4" s="702" t="s">
        <v>535</v>
      </c>
      <c r="I4" s="704" t="s">
        <v>213</v>
      </c>
      <c r="J4" s="698" t="s">
        <v>214</v>
      </c>
      <c r="K4" s="699"/>
    </row>
    <row r="5" spans="2:11" ht="50.25" customHeight="1" thickBot="1">
      <c r="B5" s="686"/>
      <c r="C5" s="686"/>
      <c r="D5" s="686"/>
      <c r="E5" s="707"/>
      <c r="F5" s="701"/>
      <c r="G5" s="701"/>
      <c r="H5" s="703"/>
      <c r="I5" s="705"/>
      <c r="J5" s="459" t="s">
        <v>536</v>
      </c>
      <c r="K5" s="460" t="s">
        <v>537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367</v>
      </c>
      <c r="C7" s="255"/>
      <c r="D7" s="255"/>
      <c r="E7" s="256" t="s">
        <v>366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141</v>
      </c>
      <c r="C8" s="260"/>
      <c r="D8" s="260"/>
      <c r="E8" s="261" t="s">
        <v>366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145</v>
      </c>
      <c r="C9" s="276" t="s">
        <v>139</v>
      </c>
      <c r="D9" s="277" t="s">
        <v>502</v>
      </c>
      <c r="E9" s="278" t="s">
        <v>144</v>
      </c>
      <c r="F9" s="378" t="s">
        <v>249</v>
      </c>
      <c r="G9" s="377" t="s">
        <v>317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484</v>
      </c>
      <c r="C10" s="349" t="s">
        <v>25</v>
      </c>
      <c r="D10" s="98" t="s">
        <v>377</v>
      </c>
      <c r="E10" s="207" t="s">
        <v>485</v>
      </c>
      <c r="F10" s="378" t="s">
        <v>581</v>
      </c>
      <c r="G10" s="377" t="s">
        <v>318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443</v>
      </c>
      <c r="C11" s="480" t="s">
        <v>444</v>
      </c>
      <c r="D11" s="332">
        <v>1090</v>
      </c>
      <c r="E11" s="208" t="s">
        <v>445</v>
      </c>
      <c r="F11" s="377" t="s">
        <v>538</v>
      </c>
      <c r="G11" s="378" t="s">
        <v>539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204</v>
      </c>
      <c r="F12" s="242" t="s">
        <v>205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128</v>
      </c>
      <c r="C13" s="223">
        <v>6020</v>
      </c>
      <c r="D13" s="224" t="s">
        <v>371</v>
      </c>
      <c r="E13" s="176" t="s">
        <v>129</v>
      </c>
      <c r="F13" s="377" t="s">
        <v>135</v>
      </c>
      <c r="G13" s="378" t="s">
        <v>136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464</v>
      </c>
      <c r="C14" s="231" t="s">
        <v>285</v>
      </c>
      <c r="D14" s="231" t="s">
        <v>371</v>
      </c>
      <c r="E14" s="108" t="s">
        <v>465</v>
      </c>
      <c r="F14" s="377" t="s">
        <v>552</v>
      </c>
      <c r="G14" s="377" t="s">
        <v>553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464</v>
      </c>
      <c r="C15" s="231" t="s">
        <v>285</v>
      </c>
      <c r="D15" s="231" t="s">
        <v>371</v>
      </c>
      <c r="E15" s="108" t="s">
        <v>465</v>
      </c>
      <c r="F15" s="377" t="s">
        <v>319</v>
      </c>
      <c r="G15" s="377" t="s">
        <v>320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486</v>
      </c>
      <c r="C16" s="231" t="s">
        <v>487</v>
      </c>
      <c r="D16" s="231" t="s">
        <v>372</v>
      </c>
      <c r="E16" s="108" t="s">
        <v>488</v>
      </c>
      <c r="F16" s="242" t="s">
        <v>49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464</v>
      </c>
      <c r="C17" s="231" t="s">
        <v>285</v>
      </c>
      <c r="D17" s="231" t="s">
        <v>371</v>
      </c>
      <c r="E17" s="108" t="s">
        <v>465</v>
      </c>
      <c r="F17" s="381" t="s">
        <v>603</v>
      </c>
      <c r="G17" s="381" t="s">
        <v>554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464</v>
      </c>
      <c r="C18" s="231" t="s">
        <v>285</v>
      </c>
      <c r="D18" s="231" t="s">
        <v>371</v>
      </c>
      <c r="E18" s="108" t="s">
        <v>465</v>
      </c>
      <c r="F18" s="381" t="s">
        <v>578</v>
      </c>
      <c r="G18" s="381" t="s">
        <v>579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472</v>
      </c>
      <c r="C20" s="343" t="s">
        <v>473</v>
      </c>
      <c r="D20" s="343" t="s">
        <v>146</v>
      </c>
      <c r="E20" s="344" t="s">
        <v>147</v>
      </c>
      <c r="F20" s="381" t="s">
        <v>50</v>
      </c>
      <c r="G20" s="381" t="s">
        <v>577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261</v>
      </c>
      <c r="C21" s="228" t="s">
        <v>262</v>
      </c>
      <c r="D21" s="346" t="s">
        <v>374</v>
      </c>
      <c r="E21" s="108" t="s">
        <v>263</v>
      </c>
      <c r="F21" s="381" t="s">
        <v>158</v>
      </c>
      <c r="G21" s="381" t="s">
        <v>566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476</v>
      </c>
      <c r="C22" s="228" t="s">
        <v>477</v>
      </c>
      <c r="D22" s="346" t="s">
        <v>375</v>
      </c>
      <c r="E22" s="108" t="s">
        <v>148</v>
      </c>
      <c r="F22" s="377" t="s">
        <v>43</v>
      </c>
      <c r="G22" s="453" t="s">
        <v>580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480</v>
      </c>
      <c r="C23" s="98" t="s">
        <v>481</v>
      </c>
      <c r="D23" s="98" t="s">
        <v>376</v>
      </c>
      <c r="E23" s="348" t="s">
        <v>482</v>
      </c>
      <c r="F23" s="377" t="s">
        <v>565</v>
      </c>
      <c r="G23" s="377" t="s">
        <v>555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484</v>
      </c>
      <c r="C24" s="472" t="s">
        <v>25</v>
      </c>
      <c r="D24" s="472" t="s">
        <v>377</v>
      </c>
      <c r="E24" s="473" t="s">
        <v>485</v>
      </c>
      <c r="F24" s="377" t="s">
        <v>133</v>
      </c>
      <c r="G24" s="377" t="s">
        <v>134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490</v>
      </c>
      <c r="C25" s="98" t="s">
        <v>491</v>
      </c>
      <c r="D25" s="98" t="s">
        <v>149</v>
      </c>
      <c r="E25" s="207" t="s">
        <v>492</v>
      </c>
      <c r="F25" s="381" t="s">
        <v>556</v>
      </c>
      <c r="G25" s="381" t="s">
        <v>557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513</v>
      </c>
      <c r="C26" s="286"/>
      <c r="D26" s="286"/>
      <c r="E26" s="287" t="s">
        <v>498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514</v>
      </c>
      <c r="C27" s="290"/>
      <c r="D27" s="290"/>
      <c r="E27" s="291" t="s">
        <v>498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12</v>
      </c>
      <c r="C28" s="231" t="s">
        <v>60</v>
      </c>
      <c r="D28" s="231" t="s">
        <v>500</v>
      </c>
      <c r="E28" s="108" t="s">
        <v>152</v>
      </c>
      <c r="F28" s="382" t="s">
        <v>156</v>
      </c>
      <c r="G28" s="382" t="s">
        <v>558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10</v>
      </c>
      <c r="C29" s="231" t="s">
        <v>508</v>
      </c>
      <c r="D29" s="231" t="s">
        <v>499</v>
      </c>
      <c r="E29" s="108" t="s">
        <v>11</v>
      </c>
      <c r="F29" s="383" t="s">
        <v>583</v>
      </c>
      <c r="G29" s="454" t="s">
        <v>560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12</v>
      </c>
      <c r="C30" s="231" t="s">
        <v>60</v>
      </c>
      <c r="D30" s="232" t="s">
        <v>500</v>
      </c>
      <c r="E30" s="177" t="s">
        <v>55</v>
      </c>
      <c r="F30" s="383" t="s">
        <v>583</v>
      </c>
      <c r="G30" s="383" t="s">
        <v>582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12</v>
      </c>
      <c r="C31" s="231" t="s">
        <v>60</v>
      </c>
      <c r="D31" s="219" t="s">
        <v>500</v>
      </c>
      <c r="E31" s="243" t="s">
        <v>55</v>
      </c>
      <c r="F31" s="384" t="s">
        <v>57</v>
      </c>
      <c r="G31" s="384" t="s">
        <v>584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386</v>
      </c>
      <c r="C32" s="231" t="s">
        <v>387</v>
      </c>
      <c r="D32" s="231" t="s">
        <v>502</v>
      </c>
      <c r="E32" s="326" t="s">
        <v>388</v>
      </c>
      <c r="F32" s="385" t="s">
        <v>56</v>
      </c>
      <c r="G32" s="385" t="s">
        <v>585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389</v>
      </c>
      <c r="C33" s="327" t="s">
        <v>61</v>
      </c>
      <c r="D33" s="327" t="s">
        <v>502</v>
      </c>
      <c r="E33" s="328" t="s">
        <v>190</v>
      </c>
      <c r="F33" s="384" t="s">
        <v>57</v>
      </c>
      <c r="G33" s="384" t="s">
        <v>584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461</v>
      </c>
      <c r="C34" s="470" t="s">
        <v>64</v>
      </c>
      <c r="D34" s="470" t="s">
        <v>503</v>
      </c>
      <c r="E34" s="471" t="s">
        <v>192</v>
      </c>
      <c r="F34" s="386" t="s">
        <v>159</v>
      </c>
      <c r="G34" s="386" t="s">
        <v>561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392</v>
      </c>
      <c r="C35" s="267"/>
      <c r="D35" s="267"/>
      <c r="E35" s="256" t="s">
        <v>504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393</v>
      </c>
      <c r="C36" s="260"/>
      <c r="D36" s="260"/>
      <c r="E36" s="268" t="s">
        <v>504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394</v>
      </c>
      <c r="C37" s="472" t="s">
        <v>517</v>
      </c>
      <c r="D37" s="472" t="s">
        <v>368</v>
      </c>
      <c r="E37" s="473" t="s">
        <v>519</v>
      </c>
      <c r="F37" s="378" t="s">
        <v>552</v>
      </c>
      <c r="G37" s="378" t="s">
        <v>553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412</v>
      </c>
      <c r="C38" s="101" t="s">
        <v>413</v>
      </c>
      <c r="D38" s="101" t="s">
        <v>505</v>
      </c>
      <c r="E38" s="108" t="s">
        <v>414</v>
      </c>
      <c r="F38" s="359" t="s">
        <v>160</v>
      </c>
      <c r="G38" s="359" t="s">
        <v>562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415</v>
      </c>
      <c r="C39" s="101" t="s">
        <v>416</v>
      </c>
      <c r="D39" s="101" t="s">
        <v>506</v>
      </c>
      <c r="E39" s="108" t="s">
        <v>408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438</v>
      </c>
      <c r="C40" s="234" t="s">
        <v>85</v>
      </c>
      <c r="D40" s="234" t="s">
        <v>506</v>
      </c>
      <c r="E40" s="209" t="s">
        <v>210</v>
      </c>
      <c r="F40" s="377" t="s">
        <v>321</v>
      </c>
      <c r="G40" s="377" t="s">
        <v>322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447</v>
      </c>
      <c r="C41" s="231" t="s">
        <v>62</v>
      </c>
      <c r="D41" s="332" t="s">
        <v>125</v>
      </c>
      <c r="E41" s="108" t="s">
        <v>446</v>
      </c>
      <c r="F41" s="378" t="s">
        <v>323</v>
      </c>
      <c r="G41" s="378" t="s">
        <v>324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449</v>
      </c>
      <c r="C42" s="98" t="s">
        <v>444</v>
      </c>
      <c r="D42" s="98" t="s">
        <v>137</v>
      </c>
      <c r="E42" s="207" t="s">
        <v>445</v>
      </c>
      <c r="F42" s="380" t="s">
        <v>325</v>
      </c>
      <c r="G42" s="380" t="s">
        <v>326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449</v>
      </c>
      <c r="C43" s="98" t="s">
        <v>444</v>
      </c>
      <c r="D43" s="98" t="s">
        <v>137</v>
      </c>
      <c r="E43" s="207" t="s">
        <v>445</v>
      </c>
      <c r="F43" s="377" t="s">
        <v>131</v>
      </c>
      <c r="G43" s="377" t="s">
        <v>132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449</v>
      </c>
      <c r="C44" s="98" t="s">
        <v>444</v>
      </c>
      <c r="D44" s="98" t="s">
        <v>137</v>
      </c>
      <c r="E44" s="207" t="s">
        <v>445</v>
      </c>
      <c r="F44" s="379" t="s">
        <v>327</v>
      </c>
      <c r="G44" s="379" t="s">
        <v>328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449</v>
      </c>
      <c r="C45" s="98" t="s">
        <v>444</v>
      </c>
      <c r="D45" s="98" t="s">
        <v>137</v>
      </c>
      <c r="E45" s="207" t="s">
        <v>445</v>
      </c>
      <c r="F45" s="379" t="s">
        <v>161</v>
      </c>
      <c r="G45" s="379" t="s">
        <v>329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449</v>
      </c>
      <c r="C46" s="98" t="s">
        <v>444</v>
      </c>
      <c r="D46" s="98" t="s">
        <v>137</v>
      </c>
      <c r="E46" s="207" t="s">
        <v>445</v>
      </c>
      <c r="F46" s="376" t="s">
        <v>176</v>
      </c>
      <c r="G46" s="376" t="s">
        <v>563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150</v>
      </c>
      <c r="C47" s="271"/>
      <c r="D47" s="271"/>
      <c r="E47" s="256" t="s">
        <v>509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151</v>
      </c>
      <c r="C48" s="260"/>
      <c r="D48" s="260"/>
      <c r="E48" s="268" t="s">
        <v>509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457</v>
      </c>
      <c r="D49" s="477" t="s">
        <v>211</v>
      </c>
      <c r="E49" s="478" t="s">
        <v>459</v>
      </c>
      <c r="F49" s="375" t="s">
        <v>206</v>
      </c>
      <c r="G49" s="375" t="s">
        <v>540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457</v>
      </c>
      <c r="D50" s="231" t="s">
        <v>211</v>
      </c>
      <c r="E50" s="372" t="s">
        <v>459</v>
      </c>
      <c r="F50" s="374" t="s">
        <v>177</v>
      </c>
      <c r="G50" s="374" t="s">
        <v>564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207</v>
      </c>
      <c r="C51" s="271"/>
      <c r="D51" s="271"/>
      <c r="E51" s="256" t="s">
        <v>20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208</v>
      </c>
      <c r="C52" s="364"/>
      <c r="D52" s="364"/>
      <c r="E52" s="365" t="s">
        <v>20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396</v>
      </c>
      <c r="C54" s="271"/>
      <c r="D54" s="271"/>
      <c r="E54" s="256" t="s">
        <v>512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397</v>
      </c>
      <c r="C55" s="260"/>
      <c r="D55" s="260"/>
      <c r="E55" s="268" t="s">
        <v>212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101</v>
      </c>
      <c r="C56" s="583" t="s">
        <v>95</v>
      </c>
      <c r="D56" s="583" t="s">
        <v>25</v>
      </c>
      <c r="E56" s="587" t="s">
        <v>99</v>
      </c>
      <c r="F56" s="589" t="s">
        <v>100</v>
      </c>
      <c r="G56" s="589" t="s">
        <v>104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101</v>
      </c>
      <c r="C57" s="583" t="s">
        <v>95</v>
      </c>
      <c r="D57" s="583" t="s">
        <v>25</v>
      </c>
      <c r="E57" s="587" t="s">
        <v>99</v>
      </c>
      <c r="F57" s="589" t="s">
        <v>102</v>
      </c>
      <c r="G57" s="589" t="s">
        <v>103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26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358</v>
      </c>
      <c r="F60" s="163"/>
      <c r="G60" s="163"/>
      <c r="H60" s="163"/>
      <c r="I60" s="189"/>
      <c r="J60" s="371" t="s">
        <v>209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620</v>
      </c>
      <c r="E1" s="708"/>
      <c r="F1" s="708"/>
      <c r="G1" s="708"/>
    </row>
    <row r="2" spans="2:10" ht="75" customHeight="1">
      <c r="B2" s="712" t="s">
        <v>173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85" t="s">
        <v>251</v>
      </c>
      <c r="C4" s="685" t="s">
        <v>567</v>
      </c>
      <c r="D4" s="700" t="s">
        <v>568</v>
      </c>
    </row>
    <row r="5" spans="2:4" ht="35.25" customHeight="1" thickBot="1">
      <c r="B5" s="686"/>
      <c r="C5" s="686"/>
      <c r="D5" s="701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586</v>
      </c>
      <c r="C7" s="533" t="s">
        <v>569</v>
      </c>
      <c r="D7" s="527" t="s">
        <v>593</v>
      </c>
    </row>
    <row r="8" spans="1:4" s="175" customFormat="1" ht="84.75" customHeight="1">
      <c r="A8" s="169"/>
      <c r="B8" s="521" t="s">
        <v>587</v>
      </c>
      <c r="C8" s="349" t="s">
        <v>234</v>
      </c>
      <c r="D8" s="520" t="s">
        <v>366</v>
      </c>
    </row>
    <row r="9" spans="1:4" s="175" customFormat="1" ht="69.75" customHeight="1">
      <c r="A9" s="169"/>
      <c r="B9" s="522" t="s">
        <v>588</v>
      </c>
      <c r="C9" s="481" t="s">
        <v>601</v>
      </c>
      <c r="D9" s="709" t="s">
        <v>604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589</v>
      </c>
      <c r="C11" s="231" t="s">
        <v>333</v>
      </c>
      <c r="D11" s="710"/>
    </row>
    <row r="12" spans="1:4" s="175" customFormat="1" ht="96.75" customHeight="1">
      <c r="A12" s="169"/>
      <c r="B12" s="522" t="s">
        <v>590</v>
      </c>
      <c r="C12" s="231" t="s">
        <v>570</v>
      </c>
      <c r="D12" s="710"/>
    </row>
    <row r="13" spans="1:4" s="175" customFormat="1" ht="95.25" customHeight="1" hidden="1">
      <c r="A13" s="169"/>
      <c r="B13" s="524" t="s">
        <v>486</v>
      </c>
      <c r="C13" s="231" t="s">
        <v>487</v>
      </c>
      <c r="D13" s="710"/>
    </row>
    <row r="14" spans="1:4" s="175" customFormat="1" ht="95.25" customHeight="1">
      <c r="A14" s="169"/>
      <c r="B14" s="522" t="s">
        <v>591</v>
      </c>
      <c r="C14" s="482" t="s">
        <v>602</v>
      </c>
      <c r="D14" s="711"/>
    </row>
    <row r="15" spans="1:4" s="175" customFormat="1" ht="95.25" customHeight="1">
      <c r="A15" s="169"/>
      <c r="B15" s="522" t="s">
        <v>592</v>
      </c>
      <c r="C15" s="482" t="s">
        <v>571</v>
      </c>
      <c r="D15" s="523" t="s">
        <v>366</v>
      </c>
    </row>
    <row r="16" spans="1:4" s="175" customFormat="1" ht="65.25" customHeight="1">
      <c r="A16" s="169"/>
      <c r="B16" s="525" t="s">
        <v>594</v>
      </c>
      <c r="C16" s="343" t="s">
        <v>572</v>
      </c>
      <c r="D16" s="523" t="s">
        <v>366</v>
      </c>
    </row>
    <row r="17" spans="1:4" s="175" customFormat="1" ht="74.25" customHeight="1" thickBot="1">
      <c r="A17" s="169"/>
      <c r="B17" s="526" t="s">
        <v>595</v>
      </c>
      <c r="C17" s="228" t="s">
        <v>573</v>
      </c>
      <c r="D17" s="523" t="s">
        <v>606</v>
      </c>
    </row>
    <row r="18" spans="1:10" s="175" customFormat="1" ht="183" customHeight="1" thickBot="1">
      <c r="A18" s="169"/>
      <c r="B18" s="526" t="s">
        <v>596</v>
      </c>
      <c r="C18" s="483" t="s">
        <v>605</v>
      </c>
      <c r="D18" s="527" t="s">
        <v>607</v>
      </c>
      <c r="J18" s="456"/>
    </row>
    <row r="19" spans="1:4" s="175" customFormat="1" ht="135" customHeight="1">
      <c r="A19" s="169"/>
      <c r="B19" s="526" t="s">
        <v>597</v>
      </c>
      <c r="C19" s="484" t="s">
        <v>574</v>
      </c>
      <c r="D19" s="527" t="s">
        <v>608</v>
      </c>
    </row>
    <row r="20" spans="2:4" s="179" customFormat="1" ht="115.5" customHeight="1">
      <c r="B20" s="528" t="s">
        <v>598</v>
      </c>
      <c r="C20" s="98" t="s">
        <v>226</v>
      </c>
      <c r="D20" s="523" t="s">
        <v>609</v>
      </c>
    </row>
    <row r="21" spans="2:4" s="180" customFormat="1" ht="87" customHeight="1">
      <c r="B21" s="524" t="s">
        <v>599</v>
      </c>
      <c r="C21" s="231" t="s">
        <v>575</v>
      </c>
      <c r="D21" s="529" t="s">
        <v>366</v>
      </c>
    </row>
    <row r="22" spans="1:4" ht="86.25" customHeight="1" thickBot="1">
      <c r="A22" s="164"/>
      <c r="B22" s="530" t="s">
        <v>600</v>
      </c>
      <c r="C22" s="531" t="s">
        <v>576</v>
      </c>
      <c r="D22" s="532" t="s">
        <v>608</v>
      </c>
    </row>
    <row r="23" spans="2:4" s="488" customFormat="1" ht="56.25" customHeight="1">
      <c r="B23" s="489"/>
      <c r="C23" s="370" t="s">
        <v>358</v>
      </c>
      <c r="D23" s="504" t="s">
        <v>29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207</v>
      </c>
      <c r="C40" s="486"/>
      <c r="D40" s="487"/>
    </row>
    <row r="41" spans="1:4" ht="21" hidden="1" thickBot="1">
      <c r="A41" s="164"/>
      <c r="B41" s="363" t="s">
        <v>208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621</v>
      </c>
    </row>
    <row r="2" spans="2:13" ht="75" customHeight="1">
      <c r="B2" s="695" t="s">
        <v>174</v>
      </c>
      <c r="C2" s="695"/>
      <c r="D2" s="695"/>
      <c r="E2" s="695"/>
      <c r="F2" s="695"/>
      <c r="G2" s="695"/>
      <c r="M2" s="166"/>
    </row>
    <row r="3" spans="3:19" ht="16.5" customHeight="1" thickBot="1">
      <c r="C3" s="167"/>
      <c r="D3" s="167"/>
      <c r="E3" s="697"/>
      <c r="F3" s="697"/>
      <c r="G3" s="697"/>
      <c r="S3" s="241"/>
    </row>
    <row r="4" spans="2:7" ht="92.25" customHeight="1">
      <c r="B4" s="685" t="s">
        <v>545</v>
      </c>
      <c r="C4" s="685" t="s">
        <v>533</v>
      </c>
      <c r="D4" s="685" t="s">
        <v>546</v>
      </c>
      <c r="E4" s="706" t="s">
        <v>532</v>
      </c>
      <c r="F4" s="700" t="s">
        <v>378</v>
      </c>
      <c r="G4" s="704" t="s">
        <v>213</v>
      </c>
    </row>
    <row r="5" spans="2:7" ht="35.25" customHeight="1" thickBot="1">
      <c r="B5" s="686"/>
      <c r="C5" s="686"/>
      <c r="D5" s="686"/>
      <c r="E5" s="707"/>
      <c r="F5" s="701"/>
      <c r="G5" s="705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367</v>
      </c>
      <c r="C7" s="255"/>
      <c r="D7" s="255"/>
      <c r="E7" s="256" t="s">
        <v>366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141</v>
      </c>
      <c r="C8" s="260"/>
      <c r="D8" s="260"/>
      <c r="E8" s="261" t="s">
        <v>366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204</v>
      </c>
      <c r="F9" s="242" t="s">
        <v>205</v>
      </c>
      <c r="G9" s="239"/>
    </row>
    <row r="10" spans="1:7" s="175" customFormat="1" ht="57.75" customHeight="1">
      <c r="A10" s="169"/>
      <c r="B10" s="234" t="s">
        <v>464</v>
      </c>
      <c r="C10" s="231" t="s">
        <v>285</v>
      </c>
      <c r="D10" s="231" t="s">
        <v>371</v>
      </c>
      <c r="E10" s="108" t="s">
        <v>465</v>
      </c>
      <c r="F10" s="377" t="s">
        <v>379</v>
      </c>
      <c r="G10" s="227">
        <v>14700</v>
      </c>
    </row>
    <row r="11" spans="1:7" s="175" customFormat="1" ht="38.25" thickBot="1">
      <c r="A11" s="169"/>
      <c r="B11" s="234" t="s">
        <v>464</v>
      </c>
      <c r="C11" s="231" t="s">
        <v>285</v>
      </c>
      <c r="D11" s="231" t="s">
        <v>371</v>
      </c>
      <c r="E11" s="108" t="s">
        <v>465</v>
      </c>
      <c r="F11" s="377" t="s">
        <v>380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26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358</v>
      </c>
      <c r="F14" s="163"/>
      <c r="G14" s="371" t="s">
        <v>29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2019-05-28T18:40:54Z</cp:lastPrinted>
  <dcterms:created xsi:type="dcterms:W3CDTF">2004-10-20T08:35:41Z</dcterms:created>
  <dcterms:modified xsi:type="dcterms:W3CDTF">2019-05-28T18:58:22Z</dcterms:modified>
  <cp:category/>
  <cp:version/>
  <cp:contentType/>
  <cp:contentStatus/>
</cp:coreProperties>
</file>